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FP" sheetId="1" state="visible" r:id="rId1"/>
    <sheet name="Room block" sheetId="2" state="visible" r:id="rId2"/>
    <sheet name="Function space" sheetId="3" state="visible" r:id="rId3"/>
    <sheet name="Responses" sheetId="4" state="visible" r:id="rId4"/>
    <sheet name="How to use" sheetId="5" state="visible" r:id="rId5"/>
  </sheets>
  <definedNames>
    <definedName name="_xlnm.Print_Titles" localSheetId="0">'RFP'!$1:$1</definedName>
    <definedName name="_xlnm.Print_Area" localSheetId="0">'RFP'!$A$1:$D$48</definedName>
    <definedName name="_xlnm.Print_Titles" localSheetId="1">'Room block'!$5:$5</definedName>
    <definedName name="_xlnm.Print_Area" localSheetId="1">'Room block'!$A$1:$D$20</definedName>
    <definedName name="_xlnm.Print_Titles" localSheetId="2">'Function space'!$4:$4</definedName>
    <definedName name="_xlnm.Print_Area" localSheetId="2">'Function space'!$A$1:$H$19</definedName>
    <definedName name="_xlnm.Print_Titles" localSheetId="3">'Responses'!$5:$5</definedName>
    <definedName name="_xlnm.Print_Area" localSheetId="3">'Responses'!$A$1:$O$25</definedName>
    <definedName name="_xlnm.Print_Titles" localSheetId="4">'How to use'!$1:$1</definedName>
  </definedNames>
  <calcPr calcId="124519" fullCalcOnLoad="1"/>
</workbook>
</file>

<file path=xl/styles.xml><?xml version="1.0" encoding="utf-8"?>
<styleSheet xmlns="http://schemas.openxmlformats.org/spreadsheetml/2006/main">
  <numFmts count="4">
    <numFmt numFmtId="164" formatCode="yyyy-mm-dd h:mm:ss"/>
    <numFmt numFmtId="165" formatCode="mmm d, yyyy"/>
    <numFmt numFmtId="166" formatCode="#,##0.00;[Red]-#,##0.00;&quot;–&quot;"/>
    <numFmt numFmtId="167" formatCode="ddd, mmm d, yyyy"/>
  </numFmts>
  <fonts count="9">
    <font>
      <name val="Calibri"/>
      <family val="2"/>
      <color theme="1"/>
      <sz val="11"/>
      <scheme val="minor"/>
    </font>
    <font>
      <name val="Calibri"/>
      <b val="1"/>
      <color rgb="000D0B1F"/>
      <sz val="16"/>
    </font>
    <font>
      <name val="Calibri"/>
      <b val="1"/>
      <color rgb="000D0B1F"/>
      <sz val="12"/>
    </font>
    <font>
      <name val="Calibri"/>
      <b val="1"/>
      <color rgb="000D0B1F"/>
      <sz val="10"/>
    </font>
    <font>
      <name val="Calibri"/>
      <color rgb="000D0B1F"/>
      <sz val="10"/>
    </font>
    <font>
      <name val="Calibri"/>
      <b val="1"/>
      <color rgb="00FFFFFF"/>
      <sz val="10"/>
    </font>
    <font>
      <name val="Calibri"/>
      <color rgb="004A4763"/>
      <sz val="10"/>
    </font>
    <font>
      <name val="Calibri"/>
      <i val="1"/>
      <color rgb="004D00FF"/>
      <sz val="9"/>
      <u val="single"/>
    </font>
    <font>
      <name val="Calibri"/>
      <i val="1"/>
      <color rgb="004A4763"/>
      <sz val="9"/>
    </font>
  </fonts>
  <fills count="4">
    <fill>
      <patternFill/>
    </fill>
    <fill>
      <patternFill patternType="gray125"/>
    </fill>
    <fill>
      <patternFill patternType="solid">
        <fgColor rgb="00F6F4FF"/>
      </patternFill>
    </fill>
    <fill>
      <patternFill patternType="solid">
        <fgColor rgb="004D00FF"/>
      </patternFill>
    </fill>
  </fills>
  <borders count="3">
    <border>
      <left/>
      <right/>
      <top/>
      <bottom/>
      <diagonal/>
    </border>
    <border>
      <left style="thin">
        <color rgb="00E0DCF0"/>
      </left>
      <right style="thin">
        <color rgb="00E0DCF0"/>
      </right>
      <top style="thin">
        <color rgb="00E0DCF0"/>
      </top>
      <bottom style="thin">
        <color rgb="00E0DCF0"/>
      </bottom>
    </border>
    <border>
      <top style="thin">
        <color rgb="000D0B1F"/>
      </top>
    </border>
  </borders>
  <cellStyleXfs count="1">
    <xf numFmtId="0" fontId="0" fillId="0" borderId="0"/>
  </cellStyleXfs>
  <cellXfs count="25">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0" applyAlignment="1" pivotButton="0" quotePrefix="0" xfId="0">
      <alignment horizontal="left" vertical="center"/>
    </xf>
    <xf numFmtId="0" fontId="4" fillId="2" borderId="1" applyAlignment="1" pivotButton="0" quotePrefix="0" xfId="0">
      <alignment horizontal="left" vertical="center"/>
    </xf>
    <xf numFmtId="0" fontId="4" fillId="2" borderId="1" applyAlignment="1" pivotButton="0" quotePrefix="0" xfId="0">
      <alignment horizontal="left" vertical="center" wrapText="1"/>
    </xf>
    <xf numFmtId="1" fontId="4" fillId="2" borderId="1" applyAlignment="1" pivotButton="0" quotePrefix="0" xfId="0">
      <alignment horizontal="center" vertical="center"/>
    </xf>
    <xf numFmtId="165" fontId="4" fillId="2" borderId="1" applyAlignment="1" pivotButton="0" quotePrefix="0" xfId="0">
      <alignment horizontal="center" vertical="center"/>
    </xf>
    <xf numFmtId="166" fontId="4" fillId="2" borderId="1" applyAlignment="1" pivotButton="0" quotePrefix="0" xfId="0">
      <alignment horizontal="center" vertical="center"/>
    </xf>
    <xf numFmtId="0" fontId="5" fillId="3" borderId="0" applyAlignment="1" pivotButton="0" quotePrefix="0" xfId="0">
      <alignment horizontal="center" vertical="center" wrapText="1"/>
    </xf>
    <xf numFmtId="9" fontId="4" fillId="2" borderId="1" applyAlignment="1" pivotButton="0" quotePrefix="0" xfId="0">
      <alignment horizontal="center" vertical="center"/>
    </xf>
    <xf numFmtId="0" fontId="3" fillId="0" borderId="2" applyAlignment="1" pivotButton="0" quotePrefix="0" xfId="0">
      <alignment horizontal="left" vertical="center"/>
    </xf>
    <xf numFmtId="9" fontId="3" fillId="0" borderId="2" applyAlignment="1" pivotButton="0" quotePrefix="0" xfId="0">
      <alignment horizontal="center" vertical="center"/>
    </xf>
    <xf numFmtId="1" fontId="3" fillId="0" borderId="0" applyAlignment="1" pivotButton="0" quotePrefix="0" xfId="0">
      <alignment horizontal="center" vertical="center"/>
    </xf>
    <xf numFmtId="167" fontId="4" fillId="2" borderId="1" applyAlignment="1" pivotButton="0" quotePrefix="0" xfId="0">
      <alignment horizontal="center" vertical="center"/>
    </xf>
    <xf numFmtId="18" fontId="4" fillId="2" borderId="1" applyAlignment="1" pivotButton="0" quotePrefix="0" xfId="0">
      <alignment horizontal="center" vertical="center"/>
    </xf>
    <xf numFmtId="0" fontId="4" fillId="2" borderId="1" applyAlignment="1" pivotButton="0" quotePrefix="0" xfId="0">
      <alignment horizontal="center" vertical="center"/>
    </xf>
    <xf numFmtId="165" fontId="3" fillId="0" borderId="0" applyAlignment="1" pivotButton="0" quotePrefix="0" xfId="0">
      <alignment horizontal="center" vertical="center"/>
    </xf>
    <xf numFmtId="9" fontId="6" fillId="0" borderId="0" applyAlignment="1" pivotButton="0" quotePrefix="0" xfId="0">
      <alignment horizontal="center" vertical="center"/>
    </xf>
    <xf numFmtId="0" fontId="6" fillId="0" borderId="0" applyAlignment="1" pivotButton="0" quotePrefix="0" xfId="0">
      <alignment horizontal="center" vertical="center"/>
    </xf>
    <xf numFmtId="2" fontId="3" fillId="0" borderId="0" applyAlignment="1" pivotButton="0" quotePrefix="0" xfId="0">
      <alignment horizontal="center" vertical="center"/>
    </xf>
    <xf numFmtId="0" fontId="1" fillId="0" borderId="0" pivotButton="0" quotePrefix="0" xfId="0"/>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pivotButton="0" quotePrefix="0" xfId="0"/>
  </cellXfs>
  <cellStyles count="1">
    <cellStyle name="Normal" xfId="0" builtinId="0" hidden="0"/>
  </cellStyles>
  <dxfs count="3">
    <dxf>
      <font>
        <name val="Calibri"/>
        <b val="1"/>
        <color rgb="00A11B11"/>
        <sz val="10"/>
      </font>
      <fill>
        <patternFill patternType="solid">
          <fgColor rgb="00FDECEB"/>
          <bgColor rgb="00FDECEB"/>
        </patternFill>
      </fill>
    </dxf>
    <dxf>
      <font>
        <name val="Calibri"/>
        <color rgb="00A11B11"/>
        <sz val="10"/>
      </font>
      <fill>
        <patternFill patternType="solid">
          <fgColor rgb="00FDECEB"/>
          <bgColor rgb="00FDECEB"/>
        </patternFill>
      </fill>
    </dxf>
    <dxf>
      <font>
        <name val="Calibri"/>
        <color rgb="008A3F06"/>
        <sz val="10"/>
      </font>
      <fill>
        <patternFill patternType="solid">
          <fgColor rgb="00FDF3E3"/>
          <bgColor rgb="00FDF3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hyperlink" Target="https://squena.com/blog/event-rfp-template?utm_source=modele-xlsx&amp;utm_medium=fichier&amp;utm_campaign=event-rfp-template" TargetMode="External" Id="rId1" /><Relationship Type="http://schemas.openxmlformats.org/officeDocument/2006/relationships/hyperlink" Target="https://squena.com/blog/event-rfp-template?utm_source=modele-xlsx&amp;utm_medium=fichier&amp;utm_campaign=event-rfp-template" TargetMode="External" Id="rId2" /></Relationships>
</file>

<file path=xl/worksheets/sheet1.xml><?xml version="1.0" encoding="utf-8"?>
<worksheet xmlns="http://schemas.openxmlformats.org/spreadsheetml/2006/main">
  <sheetPr>
    <outlinePr summaryBelow="1" summaryRight="1"/>
    <pageSetUpPr fitToPage="1"/>
  </sheetPr>
  <dimension ref="A1:D48"/>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 width="22" customWidth="1" min="3" max="3"/>
    <col width="46" customWidth="1" min="4" max="4"/>
  </cols>
  <sheetData>
    <row r="1" ht="28" customHeight="1">
      <c r="A1" s="1" t="inlineStr">
        <is>
          <t>Event request for proposal (RFP)</t>
        </is>
      </c>
    </row>
    <row r="2" ht="22" customHeight="1">
      <c r="A2" s="2" t="inlineStr">
        <is>
          <t>Organization and contact</t>
        </is>
      </c>
    </row>
    <row r="3">
      <c r="A3" s="3" t="inlineStr">
        <is>
          <t>Organization</t>
        </is>
      </c>
      <c r="B3" s="4" t="n"/>
      <c r="C3" s="4" t="n"/>
      <c r="D3" s="4" t="n"/>
    </row>
    <row r="4">
      <c r="A4" s="3" t="inlineStr">
        <is>
          <t>Contact name</t>
        </is>
      </c>
      <c r="B4" s="4" t="n"/>
      <c r="C4" s="4" t="n"/>
      <c r="D4" s="4" t="n"/>
    </row>
    <row r="5">
      <c r="A5" s="3" t="inlineStr">
        <is>
          <t>Email</t>
        </is>
      </c>
      <c r="B5" s="4" t="n"/>
      <c r="C5" s="4" t="n"/>
      <c r="D5" s="4" t="n"/>
    </row>
    <row r="6">
      <c r="A6" s="3" t="inlineStr">
        <is>
          <t>Phone</t>
        </is>
      </c>
      <c r="B6" s="4" t="n"/>
      <c r="C6" s="4" t="n"/>
      <c r="D6" s="4" t="n"/>
    </row>
    <row r="7" ht="22" customHeight="1">
      <c r="A7" s="2" t="inlineStr">
        <is>
          <t>Event overview</t>
        </is>
      </c>
    </row>
    <row r="8">
      <c r="A8" s="3" t="inlineStr">
        <is>
          <t>Event name</t>
        </is>
      </c>
      <c r="B8" s="4" t="inlineStr">
        <is>
          <t>Northbridge Annual Summit</t>
        </is>
      </c>
      <c r="C8" s="4" t="n"/>
      <c r="D8" s="4" t="n"/>
    </row>
    <row r="9">
      <c r="A9" s="3" t="inlineStr">
        <is>
          <t>Event type</t>
        </is>
      </c>
      <c r="B9" s="4" t="inlineStr">
        <is>
          <t>Conference</t>
        </is>
      </c>
      <c r="C9" s="4" t="n"/>
      <c r="D9" s="4" t="n"/>
    </row>
    <row r="10" ht="48" customHeight="1">
      <c r="A10" s="3" t="inlineStr">
        <is>
          <t>Objectives</t>
        </is>
      </c>
      <c r="B10" s="5" t="n"/>
      <c r="C10" s="5" t="n"/>
      <c r="D10" s="5" t="n"/>
    </row>
    <row r="11">
      <c r="A11" s="3" t="inlineStr">
        <is>
          <t>Expected attendance</t>
        </is>
      </c>
      <c r="B11" s="6" t="n">
        <v>120</v>
      </c>
    </row>
    <row r="12">
      <c r="A12" s="3" t="inlineStr">
        <is>
          <t>Attendance history</t>
        </is>
      </c>
      <c r="B12" s="4" t="n"/>
      <c r="C12" s="4" t="n"/>
      <c r="D12" s="4" t="n"/>
    </row>
    <row r="13" ht="22" customHeight="1">
      <c r="A13" s="2" t="inlineStr">
        <is>
          <t>Dates</t>
        </is>
      </c>
    </row>
    <row r="14">
      <c r="A14" s="3" t="inlineStr">
        <is>
          <t>Preferred start date</t>
        </is>
      </c>
      <c r="B14" s="7" t="n">
        <v>46344</v>
      </c>
    </row>
    <row r="15">
      <c r="A15" s="3" t="inlineStr">
        <is>
          <t>Preferred end date</t>
        </is>
      </c>
      <c r="B15" s="7" t="n">
        <v>46345</v>
      </c>
    </row>
    <row r="16">
      <c r="A16" s="3" t="inlineStr">
        <is>
          <t>Alternate dates</t>
        </is>
      </c>
      <c r="B16" s="4" t="n"/>
      <c r="C16" s="4" t="n"/>
      <c r="D16" s="4" t="n"/>
    </row>
    <row r="17">
      <c r="A17" s="3" t="inlineStr">
        <is>
          <t>Flexibility</t>
        </is>
      </c>
      <c r="B17" s="4" t="n"/>
      <c r="C17" s="4" t="n"/>
      <c r="D17" s="4" t="n"/>
    </row>
    <row r="18" ht="22" customHeight="1">
      <c r="A18" s="2" t="inlineStr">
        <is>
          <t>Budget range</t>
        </is>
      </c>
    </row>
    <row r="19">
      <c r="A19" s="3" t="inlineStr">
        <is>
          <t>Budget: low end</t>
        </is>
      </c>
      <c r="B19" s="8" t="n"/>
    </row>
    <row r="20">
      <c r="A20" s="3" t="inlineStr">
        <is>
          <t>Budget: high end</t>
        </is>
      </c>
      <c r="B20" s="8" t="n"/>
    </row>
    <row r="21" ht="48" customHeight="1">
      <c r="A21" s="3" t="inlineStr">
        <is>
          <t>What the budget covers</t>
        </is>
      </c>
      <c r="B21" s="5" t="n"/>
      <c r="C21" s="5" t="n"/>
      <c r="D21" s="5" t="n"/>
    </row>
    <row r="22" ht="22" customHeight="1">
      <c r="A22" s="2" t="inlineStr">
        <is>
          <t>Contract terms to flag</t>
        </is>
      </c>
    </row>
    <row r="23" ht="48" customHeight="1">
      <c r="A23" s="3" t="inlineStr">
        <is>
          <t>Cancellation</t>
        </is>
      </c>
      <c r="B23" s="5" t="n"/>
      <c r="C23" s="5" t="n"/>
      <c r="D23" s="5" t="n"/>
    </row>
    <row r="24" ht="48" customHeight="1">
      <c r="A24" s="3" t="inlineStr">
        <is>
          <t>Attrition</t>
        </is>
      </c>
      <c r="B24" s="5" t="n"/>
      <c r="C24" s="5" t="n"/>
      <c r="D24" s="5" t="n"/>
    </row>
    <row r="25" ht="48" customHeight="1">
      <c r="A25" s="3" t="inlineStr">
        <is>
          <t>Force majeure</t>
        </is>
      </c>
      <c r="B25" s="5" t="n"/>
      <c r="C25" s="5" t="n"/>
      <c r="D25" s="5" t="n"/>
    </row>
    <row r="26" ht="48" customHeight="1">
      <c r="A26" s="3" t="inlineStr">
        <is>
          <t>Payment schedule</t>
        </is>
      </c>
      <c r="B26" s="5" t="n"/>
      <c r="C26" s="5" t="n"/>
      <c r="D26" s="5" t="n"/>
    </row>
    <row r="27" ht="48" customHeight="1">
      <c r="A27" s="3" t="inlineStr">
        <is>
          <t>Concessions requested</t>
        </is>
      </c>
      <c r="B27" s="5" t="n"/>
      <c r="C27" s="5" t="n"/>
      <c r="D27" s="5" t="n"/>
    </row>
    <row r="28" ht="22" customHeight="1">
      <c r="A28" s="2" t="inlineStr">
        <is>
          <t>What the proposal must include</t>
        </is>
      </c>
    </row>
    <row r="29" ht="48" customHeight="1">
      <c r="A29" s="3" t="inlineStr">
        <is>
          <t>Proposal contents</t>
        </is>
      </c>
      <c r="B29" s="5" t="inlineStr">
        <is>
          <t>Rates by night and room type; function space rental and F&amp;B minimums; AV pricing; cancellation, attrition and payment terms; two references from similar events.</t>
        </is>
      </c>
      <c r="C29" s="5" t="n"/>
      <c r="D29" s="5" t="n"/>
    </row>
    <row r="30" ht="22" customHeight="1">
      <c r="A30" s="2" t="inlineStr">
        <is>
          <t>Timeline</t>
        </is>
      </c>
    </row>
    <row r="31">
      <c r="A31" s="3" t="inlineStr">
        <is>
          <t>RFP sent</t>
        </is>
      </c>
      <c r="B31" s="7" t="n">
        <v>46279</v>
      </c>
    </row>
    <row r="32">
      <c r="A32" s="3" t="inlineStr">
        <is>
          <t>Intent to bid due</t>
        </is>
      </c>
      <c r="B32" s="7" t="n">
        <v>46286</v>
      </c>
    </row>
    <row r="33">
      <c r="A33" s="3" t="inlineStr">
        <is>
          <t>Questions due</t>
        </is>
      </c>
      <c r="B33" s="7" t="n">
        <v>46290</v>
      </c>
    </row>
    <row r="34">
      <c r="A34" s="3" t="inlineStr">
        <is>
          <t>Answers sent</t>
        </is>
      </c>
      <c r="B34" s="7" t="n">
        <v>46295</v>
      </c>
    </row>
    <row r="35">
      <c r="A35" s="3" t="inlineStr">
        <is>
          <t>Proposals due</t>
        </is>
      </c>
      <c r="B35" s="7" t="n">
        <v>46302</v>
      </c>
    </row>
    <row r="36">
      <c r="A36" s="3" t="inlineStr">
        <is>
          <t>Site visits</t>
        </is>
      </c>
      <c r="B36" s="7" t="n">
        <v>46309</v>
      </c>
    </row>
    <row r="37">
      <c r="A37" s="3" t="inlineStr">
        <is>
          <t>Decision</t>
        </is>
      </c>
      <c r="B37" s="7" t="n">
        <v>46318</v>
      </c>
    </row>
    <row r="38" ht="22" customHeight="1">
      <c r="A38" s="2" t="inlineStr">
        <is>
          <t>Evaluation criteria and weights</t>
        </is>
      </c>
    </row>
    <row r="39" ht="24" customHeight="1">
      <c r="A39" s="9" t="inlineStr">
        <is>
          <t>Criterion</t>
        </is>
      </c>
      <c r="B39" s="9" t="inlineStr">
        <is>
          <t>Weight</t>
        </is>
      </c>
    </row>
    <row r="40">
      <c r="A40" s="4" t="inlineStr">
        <is>
          <t>Location and access</t>
        </is>
      </c>
      <c r="B40" s="10" t="n">
        <v>0.2</v>
      </c>
    </row>
    <row r="41">
      <c r="A41" s="4" t="inlineStr">
        <is>
          <t>Room rates and block terms</t>
        </is>
      </c>
      <c r="B41" s="10" t="n">
        <v>0.2</v>
      </c>
    </row>
    <row r="42">
      <c r="A42" s="4" t="inlineStr">
        <is>
          <t>Function space fit</t>
        </is>
      </c>
      <c r="B42" s="10" t="n">
        <v>0.2</v>
      </c>
    </row>
    <row r="43">
      <c r="A43" s="4" t="inlineStr">
        <is>
          <t>F&amp;B and AV</t>
        </is>
      </c>
      <c r="B43" s="10" t="n">
        <v>0.15</v>
      </c>
    </row>
    <row r="44">
      <c r="A44" s="4" t="inlineStr">
        <is>
          <t>Contract terms</t>
        </is>
      </c>
      <c r="B44" s="10" t="n">
        <v>0.15</v>
      </c>
    </row>
    <row r="45">
      <c r="A45" s="4" t="inlineStr">
        <is>
          <t>Past experience and references</t>
        </is>
      </c>
      <c r="B45" s="10" t="n">
        <v>0.1</v>
      </c>
    </row>
    <row r="46">
      <c r="A46" s="4" t="n"/>
      <c r="B46" s="10" t="n"/>
    </row>
    <row r="47">
      <c r="A47" s="4" t="n"/>
      <c r="B47" s="10" t="n"/>
    </row>
    <row r="48">
      <c r="A48" s="11" t="inlineStr">
        <is>
          <t>Total (must be 100%)</t>
        </is>
      </c>
      <c r="B48" s="12">
        <f>SUM(B40:B47)</f>
        <v/>
      </c>
    </row>
  </sheetData>
  <mergeCells count="26">
    <mergeCell ref="A22:D22"/>
    <mergeCell ref="B23:D23"/>
    <mergeCell ref="B8:D8"/>
    <mergeCell ref="A38:D38"/>
    <mergeCell ref="B17:D17"/>
    <mergeCell ref="B29:D29"/>
    <mergeCell ref="A28:D28"/>
    <mergeCell ref="A13:D13"/>
    <mergeCell ref="B10:D10"/>
    <mergeCell ref="A30:D30"/>
    <mergeCell ref="B9:D9"/>
    <mergeCell ref="B6:D6"/>
    <mergeCell ref="B24:D24"/>
    <mergeCell ref="A1:D1"/>
    <mergeCell ref="B5:D5"/>
    <mergeCell ref="B4:D4"/>
    <mergeCell ref="B26:D26"/>
    <mergeCell ref="A7:D7"/>
    <mergeCell ref="B25:D25"/>
    <mergeCell ref="B16:D16"/>
    <mergeCell ref="B3:D3"/>
    <mergeCell ref="A18:D18"/>
    <mergeCell ref="B27:D27"/>
    <mergeCell ref="B21:D21"/>
    <mergeCell ref="A2:D2"/>
    <mergeCell ref="B12:D12"/>
  </mergeCells>
  <conditionalFormatting sqref="A48:B48">
    <cfRule type="expression" priority="1" dxfId="0" stopIfTrue="0">
      <formula>ROUND(SUM($B$40:$B$47),4)&lt;&gt;1</formula>
    </cfRule>
  </conditionalFormatting>
  <dataValidations count="11">
    <dataValidation sqref="B11" showDropDown="0" showInputMessage="0" showErrorMessage="1" allowBlank="1" errorTitle="Value not allowed" error="Enter a number within the allowed range." type="whole" errorStyle="stop" operator="between">
      <formula1>0</formula1>
      <formula2>100000</formula2>
    </dataValidation>
    <dataValidation sqref="B14" showDropDown="0" showInputMessage="0" showErrorMessage="1" allowBlank="1" errorTitle="Value not allowed" error="Enter a real date (e.g. Oct 20, 2026)." type="date" errorStyle="stop" operator="between">
      <formula1>36526</formula1>
      <formula2>73415</formula2>
    </dataValidation>
    <dataValidation sqref="B15" showDropDown="0" showInputMessage="0" showErrorMessage="1" allowBlank="1" errorTitle="Value not allowed" error="Enter a real date (e.g. Oct 20, 2026)." type="date" errorStyle="stop" operator="between">
      <formula1>36526</formula1>
      <formula2>73415</formula2>
    </dataValidation>
    <dataValidation sqref="B31" showDropDown="0" showInputMessage="0" showErrorMessage="1" allowBlank="1" errorTitle="Value not allowed" error="Enter a real date (e.g. Oct 20, 2026)." type="date" errorStyle="stop" operator="between">
      <formula1>36526</formula1>
      <formula2>73415</formula2>
    </dataValidation>
    <dataValidation sqref="B32" showDropDown="0" showInputMessage="0" showErrorMessage="1" allowBlank="1" errorTitle="Value not allowed" error="Enter a real date (e.g. Oct 20, 2026)." type="date" errorStyle="stop" operator="between">
      <formula1>36526</formula1>
      <formula2>73415</formula2>
    </dataValidation>
    <dataValidation sqref="B33" showDropDown="0" showInputMessage="0" showErrorMessage="1" allowBlank="1" errorTitle="Value not allowed" error="Enter a real date (e.g. Oct 20, 2026)." type="date" errorStyle="stop" operator="between">
      <formula1>36526</formula1>
      <formula2>73415</formula2>
    </dataValidation>
    <dataValidation sqref="B34" showDropDown="0" showInputMessage="0" showErrorMessage="1" allowBlank="1" errorTitle="Value not allowed" error="Enter a real date (e.g. Oct 20, 2026)." type="date" errorStyle="stop" operator="between">
      <formula1>36526</formula1>
      <formula2>73415</formula2>
    </dataValidation>
    <dataValidation sqref="B35" showDropDown="0" showInputMessage="0" showErrorMessage="1" allowBlank="1" errorTitle="Value not allowed" error="Enter a real date (e.g. Oct 20, 2026)." type="date" errorStyle="stop" operator="between">
      <formula1>36526</formula1>
      <formula2>73415</formula2>
    </dataValidation>
    <dataValidation sqref="B36" showDropDown="0" showInputMessage="0" showErrorMessage="1" allowBlank="1" errorTitle="Value not allowed" error="Enter a real date (e.g. Oct 20, 2026)." type="date" errorStyle="stop" operator="between">
      <formula1>36526</formula1>
      <formula2>73415</formula2>
    </dataValidation>
    <dataValidation sqref="B37" showDropDown="0" showInputMessage="0" showErrorMessage="1" allowBlank="1" errorTitle="Value not allowed" error="Enter a real date (e.g. Oct 20, 2026)." type="date" errorStyle="stop" operator="between">
      <formula1>36526</formula1>
      <formula2>73415</formula2>
    </dataValidation>
    <dataValidation sqref="B40:B47" showDropDown="0" showInputMessage="0" showErrorMessage="1" allowBlank="1" errorTitle="Value not allowed" error="Enter a percentage between 0% and 100%." type="decimal" errorStyle="stop" operator="between">
      <formula1>0</formula1>
      <formula2>1</formula2>
    </dataValidation>
  </dataValidations>
  <pageMargins left="0.4" right="0.4" top="0.5" bottom="0.5" header="0.2" footer="0.2"/>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D20"/>
  <sheetViews>
    <sheetView workbookViewId="0">
      <pane ySplit="5" topLeftCell="A6" activePane="bottomLeft" state="frozen"/>
      <selection pane="bottomLeft" activeCell="A1" sqref="A1"/>
    </sheetView>
  </sheetViews>
  <sheetFormatPr baseColWidth="8" defaultRowHeight="15"/>
  <cols>
    <col width="30" customWidth="1" min="1" max="1"/>
    <col width="14" customWidth="1" min="2" max="2"/>
    <col width="14" customWidth="1" min="3" max="3"/>
    <col width="16" customWidth="1" min="4" max="4"/>
  </cols>
  <sheetData>
    <row r="1" ht="28" customHeight="1">
      <c r="A1" s="1" t="inlineStr">
        <is>
          <t>Room block</t>
        </is>
      </c>
    </row>
    <row r="2">
      <c r="A2" s="3" t="inlineStr">
        <is>
          <t>Expected attendance</t>
        </is>
      </c>
      <c r="B2" s="13">
        <f>IF(ISNUMBER(RFP!$B$11),RFP!$B$11,"")</f>
        <v/>
      </c>
    </row>
    <row r="3">
      <c r="A3" s="3" t="inlineStr">
        <is>
          <t>Total room nights</t>
        </is>
      </c>
      <c r="B3" s="13">
        <f>SUM($D$6:$D$20)</f>
        <v/>
      </c>
    </row>
    <row r="4" ht="8" customHeight="1"/>
    <row r="5" ht="30" customHeight="1">
      <c r="A5" s="9" t="inlineStr">
        <is>
          <t>Night</t>
        </is>
      </c>
      <c r="B5" s="9" t="inlineStr">
        <is>
          <t>Single</t>
        </is>
      </c>
      <c r="C5" s="9" t="inlineStr">
        <is>
          <t>Double</t>
        </is>
      </c>
      <c r="D5" s="9" t="inlineStr">
        <is>
          <t>Total rooms</t>
        </is>
      </c>
    </row>
    <row r="6" ht="22" customHeight="1">
      <c r="A6" s="14" t="n">
        <v>46343</v>
      </c>
      <c r="B6" s="6" t="n">
        <v>30</v>
      </c>
      <c r="C6" s="6" t="n">
        <v>10</v>
      </c>
      <c r="D6" s="13">
        <f>IF(COUNT($B6:$C6)=0,"",SUM($B6:$C6))</f>
        <v/>
      </c>
    </row>
    <row r="7" ht="22" customHeight="1">
      <c r="A7" s="14" t="n">
        <v>46344</v>
      </c>
      <c r="B7" s="6" t="n">
        <v>80</v>
      </c>
      <c r="C7" s="6" t="n">
        <v>30</v>
      </c>
      <c r="D7" s="13">
        <f>IF(COUNT($B7:$C7)=0,"",SUM($B7:$C7))</f>
        <v/>
      </c>
    </row>
    <row r="8" ht="22" customHeight="1">
      <c r="A8" s="14" t="n">
        <v>46345</v>
      </c>
      <c r="B8" s="6" t="n">
        <v>60</v>
      </c>
      <c r="C8" s="6" t="n">
        <v>25</v>
      </c>
      <c r="D8" s="13">
        <f>IF(COUNT($B8:$C8)=0,"",SUM($B8:$C8))</f>
        <v/>
      </c>
    </row>
    <row r="9" ht="22" customHeight="1">
      <c r="A9" s="14" t="n"/>
      <c r="B9" s="6" t="n"/>
      <c r="C9" s="6" t="n"/>
      <c r="D9" s="13">
        <f>IF(COUNT($B9:$C9)=0,"",SUM($B9:$C9))</f>
        <v/>
      </c>
    </row>
    <row r="10" ht="22" customHeight="1">
      <c r="A10" s="14" t="n"/>
      <c r="B10" s="6" t="n"/>
      <c r="C10" s="6" t="n"/>
      <c r="D10" s="13">
        <f>IF(COUNT($B10:$C10)=0,"",SUM($B10:$C10))</f>
        <v/>
      </c>
    </row>
    <row r="11" ht="22" customHeight="1">
      <c r="A11" s="14" t="n"/>
      <c r="B11" s="6" t="n"/>
      <c r="C11" s="6" t="n"/>
      <c r="D11" s="13">
        <f>IF(COUNT($B11:$C11)=0,"",SUM($B11:$C11))</f>
        <v/>
      </c>
    </row>
    <row r="12" ht="22" customHeight="1">
      <c r="A12" s="14" t="n"/>
      <c r="B12" s="6" t="n"/>
      <c r="C12" s="6" t="n"/>
      <c r="D12" s="13">
        <f>IF(COUNT($B12:$C12)=0,"",SUM($B12:$C12))</f>
        <v/>
      </c>
    </row>
    <row r="13" ht="22" customHeight="1">
      <c r="A13" s="14" t="n"/>
      <c r="B13" s="6" t="n"/>
      <c r="C13" s="6" t="n"/>
      <c r="D13" s="13">
        <f>IF(COUNT($B13:$C13)=0,"",SUM($B13:$C13))</f>
        <v/>
      </c>
    </row>
    <row r="14" ht="22" customHeight="1">
      <c r="A14" s="14" t="n"/>
      <c r="B14" s="6" t="n"/>
      <c r="C14" s="6" t="n"/>
      <c r="D14" s="13">
        <f>IF(COUNT($B14:$C14)=0,"",SUM($B14:$C14))</f>
        <v/>
      </c>
    </row>
    <row r="15" ht="22" customHeight="1">
      <c r="A15" s="14" t="n"/>
      <c r="B15" s="6" t="n"/>
      <c r="C15" s="6" t="n"/>
      <c r="D15" s="13">
        <f>IF(COUNT($B15:$C15)=0,"",SUM($B15:$C15))</f>
        <v/>
      </c>
    </row>
    <row r="16" ht="22" customHeight="1">
      <c r="A16" s="14" t="n"/>
      <c r="B16" s="6" t="n"/>
      <c r="C16" s="6" t="n"/>
      <c r="D16" s="13">
        <f>IF(COUNT($B16:$C16)=0,"",SUM($B16:$C16))</f>
        <v/>
      </c>
    </row>
    <row r="17" ht="22" customHeight="1">
      <c r="A17" s="14" t="n"/>
      <c r="B17" s="6" t="n"/>
      <c r="C17" s="6" t="n"/>
      <c r="D17" s="13">
        <f>IF(COUNT($B17:$C17)=0,"",SUM($B17:$C17))</f>
        <v/>
      </c>
    </row>
    <row r="18" ht="22" customHeight="1">
      <c r="A18" s="14" t="n"/>
      <c r="B18" s="6" t="n"/>
      <c r="C18" s="6" t="n"/>
      <c r="D18" s="13">
        <f>IF(COUNT($B18:$C18)=0,"",SUM($B18:$C18))</f>
        <v/>
      </c>
    </row>
    <row r="19" ht="22" customHeight="1">
      <c r="A19" s="14" t="n"/>
      <c r="B19" s="6" t="n"/>
      <c r="C19" s="6" t="n"/>
      <c r="D19" s="13">
        <f>IF(COUNT($B19:$C19)=0,"",SUM($B19:$C19))</f>
        <v/>
      </c>
    </row>
    <row r="20" ht="22" customHeight="1">
      <c r="A20" s="14" t="n"/>
      <c r="B20" s="6" t="n"/>
      <c r="C20" s="6" t="n"/>
      <c r="D20" s="13">
        <f>IF(COUNT($B20:$C20)=0,"",SUM($B20:$C20))</f>
        <v/>
      </c>
    </row>
  </sheetData>
  <mergeCells count="1">
    <mergeCell ref="A1:D1"/>
  </mergeCells>
  <conditionalFormatting sqref="A6:D20">
    <cfRule type="expression" priority="1" dxfId="1" stopIfTrue="0">
      <formula>AND(ISNUMBER($D6),ISNUMBER($B$2),$D6&gt;$B$2)</formula>
    </cfRule>
  </conditionalFormatting>
  <dataValidations count="2">
    <dataValidation sqref="B6:C20" showDropDown="0" showInputMessage="0" showErrorMessage="1" allowBlank="1" errorTitle="Value not allowed" error="Enter a number within the allowed range." type="whole" errorStyle="stop" operator="between">
      <formula1>0</formula1>
      <formula2>100000</formula2>
    </dataValidation>
    <dataValidation sqref="A6:A20" showDropDown="0" showInputMessage="0" showErrorMessage="1" allowBlank="1" errorTitle="Value not allowed" error="Enter a real date (e.g. Oct 20, 2026)." type="date" errorStyle="stop" operator="between">
      <formula1>36526</formula1>
      <formula2>73415</formula2>
    </dataValidation>
  </dataValidations>
  <pageMargins left="0.4" right="0.4" top="0.5" bottom="0.5" header="0.2" footer="0.2"/>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H19"/>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28" customWidth="1" min="4" max="4"/>
    <col width="16" customWidth="1" min="5" max="5"/>
    <col width="12" customWidth="1" min="6" max="6"/>
    <col width="28" customWidth="1" min="7" max="7"/>
    <col width="30" customWidth="1" min="8" max="8"/>
  </cols>
  <sheetData>
    <row r="1" ht="28" customHeight="1">
      <c r="A1" s="1" t="inlineStr">
        <is>
          <t>Function space</t>
        </is>
      </c>
    </row>
    <row r="2">
      <c r="A2" s="3" t="inlineStr">
        <is>
          <t>Expected attendance</t>
        </is>
      </c>
      <c r="B2" s="13">
        <f>IF(ISNUMBER(RFP!$B$11),RFP!$B$11,"")</f>
        <v/>
      </c>
    </row>
    <row r="3" ht="8" customHeight="1"/>
    <row r="4" ht="30" customHeight="1">
      <c r="A4" s="9" t="inlineStr">
        <is>
          <t>Day</t>
        </is>
      </c>
      <c r="B4" s="9" t="inlineStr">
        <is>
          <t>Start</t>
        </is>
      </c>
      <c r="C4" s="9" t="inlineStr">
        <is>
          <t>End</t>
        </is>
      </c>
      <c r="D4" s="9" t="inlineStr">
        <is>
          <t>Function</t>
        </is>
      </c>
      <c r="E4" s="9" t="inlineStr">
        <is>
          <t>Setup</t>
        </is>
      </c>
      <c r="F4" s="9" t="inlineStr">
        <is>
          <t>Attendees</t>
        </is>
      </c>
      <c r="G4" s="9" t="inlineStr">
        <is>
          <t>F&amp;B</t>
        </is>
      </c>
      <c r="H4" s="9" t="inlineStr">
        <is>
          <t>AV</t>
        </is>
      </c>
    </row>
    <row r="5" ht="24" customHeight="1">
      <c r="A5" s="14" t="n">
        <v>46344</v>
      </c>
      <c r="B5" s="15" t="n">
        <v>0.3333333333333333</v>
      </c>
      <c r="C5" s="15" t="n">
        <v>0.375</v>
      </c>
      <c r="D5" s="5" t="inlineStr">
        <is>
          <t>Registration and coffee</t>
        </is>
      </c>
      <c r="E5" s="16" t="inlineStr">
        <is>
          <t>Reception</t>
        </is>
      </c>
      <c r="F5" s="6" t="n">
        <v>120</v>
      </c>
      <c r="G5" s="5" t="inlineStr">
        <is>
          <t>Coffee and pastries</t>
        </is>
      </c>
      <c r="H5" s="5" t="inlineStr">
        <is>
          <t>Check-in tables</t>
        </is>
      </c>
    </row>
    <row r="6" ht="24" customHeight="1">
      <c r="A6" s="14" t="n">
        <v>46344</v>
      </c>
      <c r="B6" s="15" t="n">
        <v>0.375</v>
      </c>
      <c r="C6" s="15" t="n">
        <v>0.5</v>
      </c>
      <c r="D6" s="5" t="inlineStr">
        <is>
          <t>General session</t>
        </is>
      </c>
      <c r="E6" s="16" t="inlineStr">
        <is>
          <t>Theater</t>
        </is>
      </c>
      <c r="F6" s="6" t="n">
        <v>120</v>
      </c>
      <c r="G6" s="5" t="inlineStr">
        <is>
          <t>Coffee break at 10:30</t>
        </is>
      </c>
      <c r="H6" s="5" t="inlineStr">
        <is>
          <t>Stage, two screens, wireless mics</t>
        </is>
      </c>
    </row>
    <row r="7" ht="24" customHeight="1">
      <c r="A7" s="14" t="n">
        <v>46344</v>
      </c>
      <c r="B7" s="15" t="n">
        <v>0.5</v>
      </c>
      <c r="C7" s="15" t="n">
        <v>0.5625</v>
      </c>
      <c r="D7" s="5" t="inlineStr">
        <is>
          <t>Lunch</t>
        </is>
      </c>
      <c r="E7" s="16" t="inlineStr">
        <is>
          <t>Rounds</t>
        </is>
      </c>
      <c r="F7" s="6" t="n">
        <v>120</v>
      </c>
      <c r="G7" s="5" t="inlineStr">
        <is>
          <t>Plated lunch</t>
        </is>
      </c>
      <c r="H7" s="5" t="inlineStr">
        <is>
          <t>Background music</t>
        </is>
      </c>
    </row>
    <row r="8" ht="24" customHeight="1">
      <c r="A8" s="14" t="n">
        <v>46344</v>
      </c>
      <c r="B8" s="15" t="n">
        <v>0.5625</v>
      </c>
      <c r="C8" s="15" t="n">
        <v>0.6875</v>
      </c>
      <c r="D8" s="5" t="inlineStr">
        <is>
          <t>Breakout A</t>
        </is>
      </c>
      <c r="E8" s="16" t="inlineStr">
        <is>
          <t>Classroom</t>
        </is>
      </c>
      <c r="F8" s="6" t="n">
        <v>40</v>
      </c>
      <c r="G8" s="5" t="inlineStr">
        <is>
          <t>Water service</t>
        </is>
      </c>
      <c r="H8" s="5" t="inlineStr">
        <is>
          <t>Projector and screen</t>
        </is>
      </c>
    </row>
    <row r="9" ht="24" customHeight="1">
      <c r="A9" s="14" t="n"/>
      <c r="B9" s="15" t="n"/>
      <c r="C9" s="15" t="n"/>
      <c r="D9" s="5" t="n"/>
      <c r="E9" s="16" t="n"/>
      <c r="F9" s="6" t="n"/>
      <c r="G9" s="5" t="n"/>
      <c r="H9" s="5" t="n"/>
    </row>
    <row r="10" ht="24" customHeight="1">
      <c r="A10" s="14" t="n"/>
      <c r="B10" s="15" t="n"/>
      <c r="C10" s="15" t="n"/>
      <c r="D10" s="5" t="n"/>
      <c r="E10" s="16" t="n"/>
      <c r="F10" s="6" t="n"/>
      <c r="G10" s="5" t="n"/>
      <c r="H10" s="5" t="n"/>
    </row>
    <row r="11" ht="24" customHeight="1">
      <c r="A11" s="14" t="n"/>
      <c r="B11" s="15" t="n"/>
      <c r="C11" s="15" t="n"/>
      <c r="D11" s="5" t="n"/>
      <c r="E11" s="16" t="n"/>
      <c r="F11" s="6" t="n"/>
      <c r="G11" s="5" t="n"/>
      <c r="H11" s="5" t="n"/>
    </row>
    <row r="12" ht="24" customHeight="1">
      <c r="A12" s="14" t="n"/>
      <c r="B12" s="15" t="n"/>
      <c r="C12" s="15" t="n"/>
      <c r="D12" s="5" t="n"/>
      <c r="E12" s="16" t="n"/>
      <c r="F12" s="6" t="n"/>
      <c r="G12" s="5" t="n"/>
      <c r="H12" s="5" t="n"/>
    </row>
    <row r="13" ht="24" customHeight="1">
      <c r="A13" s="14" t="n"/>
      <c r="B13" s="15" t="n"/>
      <c r="C13" s="15" t="n"/>
      <c r="D13" s="5" t="n"/>
      <c r="E13" s="16" t="n"/>
      <c r="F13" s="6" t="n"/>
      <c r="G13" s="5" t="n"/>
      <c r="H13" s="5" t="n"/>
    </row>
    <row r="14" ht="24" customHeight="1">
      <c r="A14" s="14" t="n"/>
      <c r="B14" s="15" t="n"/>
      <c r="C14" s="15" t="n"/>
      <c r="D14" s="5" t="n"/>
      <c r="E14" s="16" t="n"/>
      <c r="F14" s="6" t="n"/>
      <c r="G14" s="5" t="n"/>
      <c r="H14" s="5" t="n"/>
    </row>
    <row r="15" ht="24" customHeight="1">
      <c r="A15" s="14" t="n"/>
      <c r="B15" s="15" t="n"/>
      <c r="C15" s="15" t="n"/>
      <c r="D15" s="5" t="n"/>
      <c r="E15" s="16" t="n"/>
      <c r="F15" s="6" t="n"/>
      <c r="G15" s="5" t="n"/>
      <c r="H15" s="5" t="n"/>
    </row>
    <row r="16" ht="24" customHeight="1">
      <c r="A16" s="14" t="n"/>
      <c r="B16" s="15" t="n"/>
      <c r="C16" s="15" t="n"/>
      <c r="D16" s="5" t="n"/>
      <c r="E16" s="16" t="n"/>
      <c r="F16" s="6" t="n"/>
      <c r="G16" s="5" t="n"/>
      <c r="H16" s="5" t="n"/>
    </row>
    <row r="17" ht="24" customHeight="1">
      <c r="A17" s="14" t="n"/>
      <c r="B17" s="15" t="n"/>
      <c r="C17" s="15" t="n"/>
      <c r="D17" s="5" t="n"/>
      <c r="E17" s="16" t="n"/>
      <c r="F17" s="6" t="n"/>
      <c r="G17" s="5" t="n"/>
      <c r="H17" s="5" t="n"/>
    </row>
    <row r="18" ht="24" customHeight="1">
      <c r="A18" s="14" t="n"/>
      <c r="B18" s="15" t="n"/>
      <c r="C18" s="15" t="n"/>
      <c r="D18" s="5" t="n"/>
      <c r="E18" s="16" t="n"/>
      <c r="F18" s="6" t="n"/>
      <c r="G18" s="5" t="n"/>
      <c r="H18" s="5" t="n"/>
    </row>
    <row r="19" ht="24" customHeight="1">
      <c r="A19" s="14" t="n"/>
      <c r="B19" s="15" t="n"/>
      <c r="C19" s="15" t="n"/>
      <c r="D19" s="5" t="n"/>
      <c r="E19" s="16" t="n"/>
      <c r="F19" s="6" t="n"/>
      <c r="G19" s="5" t="n"/>
      <c r="H19" s="5" t="n"/>
    </row>
  </sheetData>
  <mergeCells count="1">
    <mergeCell ref="A1:H1"/>
  </mergeCells>
  <conditionalFormatting sqref="A5:H19">
    <cfRule type="expression" priority="1" dxfId="1" stopIfTrue="0">
      <formula>AND(ISNUMBER($F5),ISNUMBER($B$2),$F5&gt;$B$2)</formula>
    </cfRule>
  </conditionalFormatting>
  <dataValidations count="3">
    <dataValidation sqref="E5:E19" showDropDown="0" showInputMessage="0" showErrorMessage="1" allowBlank="1" errorTitle="Value not allowed" error="This value is not in the list: you can keep it." type="list" errorStyle="warning">
      <formula1>"Theater,Classroom,Rounds,U-shape,Boardroom,Cabaret,Hollow square,Reception,Other"</formula1>
    </dataValidation>
    <dataValidation sqref="F5:F19" showDropDown="0" showInputMessage="0" showErrorMessage="1" allowBlank="1" errorTitle="Value not allowed" error="Enter a number within the allowed range." type="whole" errorStyle="stop" operator="between">
      <formula1>0</formula1>
      <formula2>100000</formula2>
    </dataValidation>
    <dataValidation sqref="A5:A19" showDropDown="0" showInputMessage="0" showErrorMessage="1" allowBlank="1" errorTitle="Value not allowed" error="Enter a real date (e.g. Oct 20, 2026)." type="date" errorStyle="stop" operator="between">
      <formula1>36526</formula1>
      <formula2>73415</formula2>
    </dataValidation>
  </dataValidations>
  <pageMargins left="0.4" right="0.4" top="0.5" bottom="0.5" header="0.2" footer="0.2"/>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O2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20" customWidth="1" min="2" max="2"/>
    <col width="13" customWidth="1" min="3" max="3"/>
    <col width="14" customWidth="1" min="4" max="4"/>
    <col width="14" customWidth="1" min="5" max="5"/>
    <col width="11"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4" customWidth="1" min="15" max="15"/>
  </cols>
  <sheetData>
    <row r="1" ht="28" customHeight="1">
      <c r="A1" s="1" t="inlineStr">
        <is>
          <t>Responses</t>
        </is>
      </c>
    </row>
    <row r="2">
      <c r="A2" s="3" t="inlineStr">
        <is>
          <t>Proposals due</t>
        </is>
      </c>
      <c r="B2" s="17">
        <f>IF(ISNUMBER(RFP!$B$35),RFP!$B$35,"")</f>
        <v/>
      </c>
    </row>
    <row r="3">
      <c r="A3" s="3" t="inlineStr">
        <is>
          <t>Proposals received</t>
        </is>
      </c>
      <c r="B3" s="13">
        <f>COUNT($E$6:$E$25)</f>
        <v/>
      </c>
    </row>
    <row r="4">
      <c r="A4" s="3" t="inlineStr">
        <is>
          <t>Weight</t>
        </is>
      </c>
      <c r="G4" s="18">
        <f>IF(ISNUMBER(RFP!$B$40),RFP!$B$40,0)</f>
        <v/>
      </c>
      <c r="H4" s="18">
        <f>IF(ISNUMBER(RFP!$B$41),RFP!$B$41,0)</f>
        <v/>
      </c>
      <c r="I4" s="18">
        <f>IF(ISNUMBER(RFP!$B$42),RFP!$B$42,0)</f>
        <v/>
      </c>
      <c r="J4" s="18">
        <f>IF(ISNUMBER(RFP!$B$43),RFP!$B$43,0)</f>
        <v/>
      </c>
      <c r="K4" s="18">
        <f>IF(ISNUMBER(RFP!$B$44),RFP!$B$44,0)</f>
        <v/>
      </c>
      <c r="L4" s="18">
        <f>IF(ISNUMBER(RFP!$B$45),RFP!$B$45,0)</f>
        <v/>
      </c>
      <c r="M4" s="18">
        <f>IF(ISNUMBER(RFP!$B$46),RFP!$B$46,0)</f>
        <v/>
      </c>
      <c r="N4" s="18">
        <f>IF(ISNUMBER(RFP!$B$47),RFP!$B$47,0)</f>
        <v/>
      </c>
    </row>
    <row r="5" ht="48" customHeight="1">
      <c r="A5" s="9" t="inlineStr">
        <is>
          <t>Venue or vendor</t>
        </is>
      </c>
      <c r="B5" s="9" t="inlineStr">
        <is>
          <t>Contact</t>
        </is>
      </c>
      <c r="C5" s="9" t="inlineStr">
        <is>
          <t>Sent</t>
        </is>
      </c>
      <c r="D5" s="9" t="inlineStr">
        <is>
          <t>Intent to bid</t>
        </is>
      </c>
      <c r="E5" s="9" t="inlineStr">
        <is>
          <t>Proposal received</t>
        </is>
      </c>
      <c r="F5" s="9" t="inlineStr">
        <is>
          <t>On time?</t>
        </is>
      </c>
      <c r="G5" s="9">
        <f>IF(RFP!$A$40="","Criterion 1",RFP!$A$40)</f>
        <v/>
      </c>
      <c r="H5" s="9">
        <f>IF(RFP!$A$41="","Criterion 2",RFP!$A$41)</f>
        <v/>
      </c>
      <c r="I5" s="9">
        <f>IF(RFP!$A$42="","Criterion 3",RFP!$A$42)</f>
        <v/>
      </c>
      <c r="J5" s="9">
        <f>IF(RFP!$A$43="","Criterion 4",RFP!$A$43)</f>
        <v/>
      </c>
      <c r="K5" s="9">
        <f>IF(RFP!$A$44="","Criterion 5",RFP!$A$44)</f>
        <v/>
      </c>
      <c r="L5" s="9">
        <f>IF(RFP!$A$45="","Criterion 6",RFP!$A$45)</f>
        <v/>
      </c>
      <c r="M5" s="9">
        <f>IF(RFP!$A$46="","Criterion 7",RFP!$A$46)</f>
        <v/>
      </c>
      <c r="N5" s="9">
        <f>IF(RFP!$A$47="","Criterion 8",RFP!$A$47)</f>
        <v/>
      </c>
      <c r="O5" s="9" t="inlineStr">
        <is>
          <t>Weighted score (1-5)</t>
        </is>
      </c>
    </row>
    <row r="6" ht="24" customHeight="1">
      <c r="A6" s="5" t="inlineStr">
        <is>
          <t>Lakeside Conference Center</t>
        </is>
      </c>
      <c r="B6" s="5" t="inlineStr">
        <is>
          <t>Morgan Ellis</t>
        </is>
      </c>
      <c r="C6" s="7" t="n">
        <v>46279</v>
      </c>
      <c r="D6" s="16" t="inlineStr">
        <is>
          <t>Yes</t>
        </is>
      </c>
      <c r="E6" s="7" t="n">
        <v>46296</v>
      </c>
      <c r="F6" s="19">
        <f>IF(OR(NOT(ISNUMBER($E6)),NOT(ISNUMBER($B$2))),"",IF($E6&lt;=$B$2,"Yes","No"))</f>
        <v/>
      </c>
      <c r="G6" s="6" t="n">
        <v>4</v>
      </c>
      <c r="H6" s="6" t="n">
        <v>3</v>
      </c>
      <c r="I6" s="6" t="n">
        <v>5</v>
      </c>
      <c r="J6" s="6" t="n">
        <v>4</v>
      </c>
      <c r="K6" s="6" t="n">
        <v>3</v>
      </c>
      <c r="L6" s="6" t="n">
        <v>4</v>
      </c>
      <c r="M6" s="6" t="n"/>
      <c r="N6" s="6" t="n"/>
      <c r="O6" s="20">
        <f>IF(SUMPRODUCT(--ISNUMBER($G6:$N6),$G$4:$N$4)=0,"",ROUND(SUMPRODUCT($G6:$N6,$G$4:$N$4)/SUMPRODUCT(--ISNUMBER($G6:$N6),$G$4:$N$4),2))</f>
        <v/>
      </c>
    </row>
    <row r="7" ht="24" customHeight="1">
      <c r="A7" s="5" t="inlineStr">
        <is>
          <t>Harborview Hotel</t>
        </is>
      </c>
      <c r="B7" s="5" t="inlineStr">
        <is>
          <t>Jordan Lee</t>
        </is>
      </c>
      <c r="C7" s="7" t="n">
        <v>46279</v>
      </c>
      <c r="D7" s="16" t="inlineStr">
        <is>
          <t>Yes</t>
        </is>
      </c>
      <c r="E7" s="7" t="n"/>
      <c r="F7" s="19">
        <f>IF(OR(NOT(ISNUMBER($E7)),NOT(ISNUMBER($B$2))),"",IF($E7&lt;=$B$2,"Yes","No"))</f>
        <v/>
      </c>
      <c r="G7" s="6" t="n"/>
      <c r="H7" s="6" t="n"/>
      <c r="I7" s="6" t="n"/>
      <c r="J7" s="6" t="n"/>
      <c r="K7" s="6" t="n"/>
      <c r="L7" s="6" t="n"/>
      <c r="M7" s="6" t="n"/>
      <c r="N7" s="6" t="n"/>
      <c r="O7" s="20">
        <f>IF(SUMPRODUCT(--ISNUMBER($G7:$N7),$G$4:$N$4)=0,"",ROUND(SUMPRODUCT($G7:$N7,$G$4:$N$4)/SUMPRODUCT(--ISNUMBER($G7:$N7),$G$4:$N$4),2))</f>
        <v/>
      </c>
    </row>
    <row r="8" ht="24" customHeight="1">
      <c r="A8" s="5" t="inlineStr">
        <is>
          <t>Cedar Ridge Resort</t>
        </is>
      </c>
      <c r="B8" s="5" t="inlineStr">
        <is>
          <t>Sam Wright</t>
        </is>
      </c>
      <c r="C8" s="7" t="n">
        <v>46279</v>
      </c>
      <c r="D8" s="16" t="inlineStr">
        <is>
          <t>Pending</t>
        </is>
      </c>
      <c r="E8" s="7" t="n"/>
      <c r="F8" s="19">
        <f>IF(OR(NOT(ISNUMBER($E8)),NOT(ISNUMBER($B$2))),"",IF($E8&lt;=$B$2,"Yes","No"))</f>
        <v/>
      </c>
      <c r="G8" s="6" t="n"/>
      <c r="H8" s="6" t="n"/>
      <c r="I8" s="6" t="n"/>
      <c r="J8" s="6" t="n"/>
      <c r="K8" s="6" t="n"/>
      <c r="L8" s="6" t="n"/>
      <c r="M8" s="6" t="n"/>
      <c r="N8" s="6" t="n"/>
      <c r="O8" s="20">
        <f>IF(SUMPRODUCT(--ISNUMBER($G8:$N8),$G$4:$N$4)=0,"",ROUND(SUMPRODUCT($G8:$N8,$G$4:$N$4)/SUMPRODUCT(--ISNUMBER($G8:$N8),$G$4:$N$4),2))</f>
        <v/>
      </c>
    </row>
    <row r="9" ht="24" customHeight="1">
      <c r="A9" s="5" t="n"/>
      <c r="B9" s="5" t="n"/>
      <c r="C9" s="7" t="n"/>
      <c r="D9" s="16" t="n"/>
      <c r="E9" s="7" t="n"/>
      <c r="F9" s="19">
        <f>IF(OR(NOT(ISNUMBER($E9)),NOT(ISNUMBER($B$2))),"",IF($E9&lt;=$B$2,"Yes","No"))</f>
        <v/>
      </c>
      <c r="G9" s="6" t="n"/>
      <c r="H9" s="6" t="n"/>
      <c r="I9" s="6" t="n"/>
      <c r="J9" s="6" t="n"/>
      <c r="K9" s="6" t="n"/>
      <c r="L9" s="6" t="n"/>
      <c r="M9" s="6" t="n"/>
      <c r="N9" s="6" t="n"/>
      <c r="O9" s="20">
        <f>IF(SUMPRODUCT(--ISNUMBER($G9:$N9),$G$4:$N$4)=0,"",ROUND(SUMPRODUCT($G9:$N9,$G$4:$N$4)/SUMPRODUCT(--ISNUMBER($G9:$N9),$G$4:$N$4),2))</f>
        <v/>
      </c>
    </row>
    <row r="10" ht="24" customHeight="1">
      <c r="A10" s="5" t="n"/>
      <c r="B10" s="5" t="n"/>
      <c r="C10" s="7" t="n"/>
      <c r="D10" s="16" t="n"/>
      <c r="E10" s="7" t="n"/>
      <c r="F10" s="19">
        <f>IF(OR(NOT(ISNUMBER($E10)),NOT(ISNUMBER($B$2))),"",IF($E10&lt;=$B$2,"Yes","No"))</f>
        <v/>
      </c>
      <c r="G10" s="6" t="n"/>
      <c r="H10" s="6" t="n"/>
      <c r="I10" s="6" t="n"/>
      <c r="J10" s="6" t="n"/>
      <c r="K10" s="6" t="n"/>
      <c r="L10" s="6" t="n"/>
      <c r="M10" s="6" t="n"/>
      <c r="N10" s="6" t="n"/>
      <c r="O10" s="20">
        <f>IF(SUMPRODUCT(--ISNUMBER($G10:$N10),$G$4:$N$4)=0,"",ROUND(SUMPRODUCT($G10:$N10,$G$4:$N$4)/SUMPRODUCT(--ISNUMBER($G10:$N10),$G$4:$N$4),2))</f>
        <v/>
      </c>
    </row>
    <row r="11" ht="24" customHeight="1">
      <c r="A11" s="5" t="n"/>
      <c r="B11" s="5" t="n"/>
      <c r="C11" s="7" t="n"/>
      <c r="D11" s="16" t="n"/>
      <c r="E11" s="7" t="n"/>
      <c r="F11" s="19">
        <f>IF(OR(NOT(ISNUMBER($E11)),NOT(ISNUMBER($B$2))),"",IF($E11&lt;=$B$2,"Yes","No"))</f>
        <v/>
      </c>
      <c r="G11" s="6" t="n"/>
      <c r="H11" s="6" t="n"/>
      <c r="I11" s="6" t="n"/>
      <c r="J11" s="6" t="n"/>
      <c r="K11" s="6" t="n"/>
      <c r="L11" s="6" t="n"/>
      <c r="M11" s="6" t="n"/>
      <c r="N11" s="6" t="n"/>
      <c r="O11" s="20">
        <f>IF(SUMPRODUCT(--ISNUMBER($G11:$N11),$G$4:$N$4)=0,"",ROUND(SUMPRODUCT($G11:$N11,$G$4:$N$4)/SUMPRODUCT(--ISNUMBER($G11:$N11),$G$4:$N$4),2))</f>
        <v/>
      </c>
    </row>
    <row r="12" ht="24" customHeight="1">
      <c r="A12" s="5" t="n"/>
      <c r="B12" s="5" t="n"/>
      <c r="C12" s="7" t="n"/>
      <c r="D12" s="16" t="n"/>
      <c r="E12" s="7" t="n"/>
      <c r="F12" s="19">
        <f>IF(OR(NOT(ISNUMBER($E12)),NOT(ISNUMBER($B$2))),"",IF($E12&lt;=$B$2,"Yes","No"))</f>
        <v/>
      </c>
      <c r="G12" s="6" t="n"/>
      <c r="H12" s="6" t="n"/>
      <c r="I12" s="6" t="n"/>
      <c r="J12" s="6" t="n"/>
      <c r="K12" s="6" t="n"/>
      <c r="L12" s="6" t="n"/>
      <c r="M12" s="6" t="n"/>
      <c r="N12" s="6" t="n"/>
      <c r="O12" s="20">
        <f>IF(SUMPRODUCT(--ISNUMBER($G12:$N12),$G$4:$N$4)=0,"",ROUND(SUMPRODUCT($G12:$N12,$G$4:$N$4)/SUMPRODUCT(--ISNUMBER($G12:$N12),$G$4:$N$4),2))</f>
        <v/>
      </c>
    </row>
    <row r="13" ht="24" customHeight="1">
      <c r="A13" s="5" t="n"/>
      <c r="B13" s="5" t="n"/>
      <c r="C13" s="7" t="n"/>
      <c r="D13" s="16" t="n"/>
      <c r="E13" s="7" t="n"/>
      <c r="F13" s="19">
        <f>IF(OR(NOT(ISNUMBER($E13)),NOT(ISNUMBER($B$2))),"",IF($E13&lt;=$B$2,"Yes","No"))</f>
        <v/>
      </c>
      <c r="G13" s="6" t="n"/>
      <c r="H13" s="6" t="n"/>
      <c r="I13" s="6" t="n"/>
      <c r="J13" s="6" t="n"/>
      <c r="K13" s="6" t="n"/>
      <c r="L13" s="6" t="n"/>
      <c r="M13" s="6" t="n"/>
      <c r="N13" s="6" t="n"/>
      <c r="O13" s="20">
        <f>IF(SUMPRODUCT(--ISNUMBER($G13:$N13),$G$4:$N$4)=0,"",ROUND(SUMPRODUCT($G13:$N13,$G$4:$N$4)/SUMPRODUCT(--ISNUMBER($G13:$N13),$G$4:$N$4),2))</f>
        <v/>
      </c>
    </row>
    <row r="14" ht="24" customHeight="1">
      <c r="A14" s="5" t="n"/>
      <c r="B14" s="5" t="n"/>
      <c r="C14" s="7" t="n"/>
      <c r="D14" s="16" t="n"/>
      <c r="E14" s="7" t="n"/>
      <c r="F14" s="19">
        <f>IF(OR(NOT(ISNUMBER($E14)),NOT(ISNUMBER($B$2))),"",IF($E14&lt;=$B$2,"Yes","No"))</f>
        <v/>
      </c>
      <c r="G14" s="6" t="n"/>
      <c r="H14" s="6" t="n"/>
      <c r="I14" s="6" t="n"/>
      <c r="J14" s="6" t="n"/>
      <c r="K14" s="6" t="n"/>
      <c r="L14" s="6" t="n"/>
      <c r="M14" s="6" t="n"/>
      <c r="N14" s="6" t="n"/>
      <c r="O14" s="20">
        <f>IF(SUMPRODUCT(--ISNUMBER($G14:$N14),$G$4:$N$4)=0,"",ROUND(SUMPRODUCT($G14:$N14,$G$4:$N$4)/SUMPRODUCT(--ISNUMBER($G14:$N14),$G$4:$N$4),2))</f>
        <v/>
      </c>
    </row>
    <row r="15" ht="24" customHeight="1">
      <c r="A15" s="5" t="n"/>
      <c r="B15" s="5" t="n"/>
      <c r="C15" s="7" t="n"/>
      <c r="D15" s="16" t="n"/>
      <c r="E15" s="7" t="n"/>
      <c r="F15" s="19">
        <f>IF(OR(NOT(ISNUMBER($E15)),NOT(ISNUMBER($B$2))),"",IF($E15&lt;=$B$2,"Yes","No"))</f>
        <v/>
      </c>
      <c r="G15" s="6" t="n"/>
      <c r="H15" s="6" t="n"/>
      <c r="I15" s="6" t="n"/>
      <c r="J15" s="6" t="n"/>
      <c r="K15" s="6" t="n"/>
      <c r="L15" s="6" t="n"/>
      <c r="M15" s="6" t="n"/>
      <c r="N15" s="6" t="n"/>
      <c r="O15" s="20">
        <f>IF(SUMPRODUCT(--ISNUMBER($G15:$N15),$G$4:$N$4)=0,"",ROUND(SUMPRODUCT($G15:$N15,$G$4:$N$4)/SUMPRODUCT(--ISNUMBER($G15:$N15),$G$4:$N$4),2))</f>
        <v/>
      </c>
    </row>
    <row r="16" ht="24" customHeight="1">
      <c r="A16" s="5" t="n"/>
      <c r="B16" s="5" t="n"/>
      <c r="C16" s="7" t="n"/>
      <c r="D16" s="16" t="n"/>
      <c r="E16" s="7" t="n"/>
      <c r="F16" s="19">
        <f>IF(OR(NOT(ISNUMBER($E16)),NOT(ISNUMBER($B$2))),"",IF($E16&lt;=$B$2,"Yes","No"))</f>
        <v/>
      </c>
      <c r="G16" s="6" t="n"/>
      <c r="H16" s="6" t="n"/>
      <c r="I16" s="6" t="n"/>
      <c r="J16" s="6" t="n"/>
      <c r="K16" s="6" t="n"/>
      <c r="L16" s="6" t="n"/>
      <c r="M16" s="6" t="n"/>
      <c r="N16" s="6" t="n"/>
      <c r="O16" s="20">
        <f>IF(SUMPRODUCT(--ISNUMBER($G16:$N16),$G$4:$N$4)=0,"",ROUND(SUMPRODUCT($G16:$N16,$G$4:$N$4)/SUMPRODUCT(--ISNUMBER($G16:$N16),$G$4:$N$4),2))</f>
        <v/>
      </c>
    </row>
    <row r="17" ht="24" customHeight="1">
      <c r="A17" s="5" t="n"/>
      <c r="B17" s="5" t="n"/>
      <c r="C17" s="7" t="n"/>
      <c r="D17" s="16" t="n"/>
      <c r="E17" s="7" t="n"/>
      <c r="F17" s="19">
        <f>IF(OR(NOT(ISNUMBER($E17)),NOT(ISNUMBER($B$2))),"",IF($E17&lt;=$B$2,"Yes","No"))</f>
        <v/>
      </c>
      <c r="G17" s="6" t="n"/>
      <c r="H17" s="6" t="n"/>
      <c r="I17" s="6" t="n"/>
      <c r="J17" s="6" t="n"/>
      <c r="K17" s="6" t="n"/>
      <c r="L17" s="6" t="n"/>
      <c r="M17" s="6" t="n"/>
      <c r="N17" s="6" t="n"/>
      <c r="O17" s="20">
        <f>IF(SUMPRODUCT(--ISNUMBER($G17:$N17),$G$4:$N$4)=0,"",ROUND(SUMPRODUCT($G17:$N17,$G$4:$N$4)/SUMPRODUCT(--ISNUMBER($G17:$N17),$G$4:$N$4),2))</f>
        <v/>
      </c>
    </row>
    <row r="18" ht="24" customHeight="1">
      <c r="A18" s="5" t="n"/>
      <c r="B18" s="5" t="n"/>
      <c r="C18" s="7" t="n"/>
      <c r="D18" s="16" t="n"/>
      <c r="E18" s="7" t="n"/>
      <c r="F18" s="19">
        <f>IF(OR(NOT(ISNUMBER($E18)),NOT(ISNUMBER($B$2))),"",IF($E18&lt;=$B$2,"Yes","No"))</f>
        <v/>
      </c>
      <c r="G18" s="6" t="n"/>
      <c r="H18" s="6" t="n"/>
      <c r="I18" s="6" t="n"/>
      <c r="J18" s="6" t="n"/>
      <c r="K18" s="6" t="n"/>
      <c r="L18" s="6" t="n"/>
      <c r="M18" s="6" t="n"/>
      <c r="N18" s="6" t="n"/>
      <c r="O18" s="20">
        <f>IF(SUMPRODUCT(--ISNUMBER($G18:$N18),$G$4:$N$4)=0,"",ROUND(SUMPRODUCT($G18:$N18,$G$4:$N$4)/SUMPRODUCT(--ISNUMBER($G18:$N18),$G$4:$N$4),2))</f>
        <v/>
      </c>
    </row>
    <row r="19" ht="24" customHeight="1">
      <c r="A19" s="5" t="n"/>
      <c r="B19" s="5" t="n"/>
      <c r="C19" s="7" t="n"/>
      <c r="D19" s="16" t="n"/>
      <c r="E19" s="7" t="n"/>
      <c r="F19" s="19">
        <f>IF(OR(NOT(ISNUMBER($E19)),NOT(ISNUMBER($B$2))),"",IF($E19&lt;=$B$2,"Yes","No"))</f>
        <v/>
      </c>
      <c r="G19" s="6" t="n"/>
      <c r="H19" s="6" t="n"/>
      <c r="I19" s="6" t="n"/>
      <c r="J19" s="6" t="n"/>
      <c r="K19" s="6" t="n"/>
      <c r="L19" s="6" t="n"/>
      <c r="M19" s="6" t="n"/>
      <c r="N19" s="6" t="n"/>
      <c r="O19" s="20">
        <f>IF(SUMPRODUCT(--ISNUMBER($G19:$N19),$G$4:$N$4)=0,"",ROUND(SUMPRODUCT($G19:$N19,$G$4:$N$4)/SUMPRODUCT(--ISNUMBER($G19:$N19),$G$4:$N$4),2))</f>
        <v/>
      </c>
    </row>
    <row r="20" ht="24" customHeight="1">
      <c r="A20" s="5" t="n"/>
      <c r="B20" s="5" t="n"/>
      <c r="C20" s="7" t="n"/>
      <c r="D20" s="16" t="n"/>
      <c r="E20" s="7" t="n"/>
      <c r="F20" s="19">
        <f>IF(OR(NOT(ISNUMBER($E20)),NOT(ISNUMBER($B$2))),"",IF($E20&lt;=$B$2,"Yes","No"))</f>
        <v/>
      </c>
      <c r="G20" s="6" t="n"/>
      <c r="H20" s="6" t="n"/>
      <c r="I20" s="6" t="n"/>
      <c r="J20" s="6" t="n"/>
      <c r="K20" s="6" t="n"/>
      <c r="L20" s="6" t="n"/>
      <c r="M20" s="6" t="n"/>
      <c r="N20" s="6" t="n"/>
      <c r="O20" s="20">
        <f>IF(SUMPRODUCT(--ISNUMBER($G20:$N20),$G$4:$N$4)=0,"",ROUND(SUMPRODUCT($G20:$N20,$G$4:$N$4)/SUMPRODUCT(--ISNUMBER($G20:$N20),$G$4:$N$4),2))</f>
        <v/>
      </c>
    </row>
    <row r="21" ht="24" customHeight="1">
      <c r="A21" s="5" t="n"/>
      <c r="B21" s="5" t="n"/>
      <c r="C21" s="7" t="n"/>
      <c r="D21" s="16" t="n"/>
      <c r="E21" s="7" t="n"/>
      <c r="F21" s="19">
        <f>IF(OR(NOT(ISNUMBER($E21)),NOT(ISNUMBER($B$2))),"",IF($E21&lt;=$B$2,"Yes","No"))</f>
        <v/>
      </c>
      <c r="G21" s="6" t="n"/>
      <c r="H21" s="6" t="n"/>
      <c r="I21" s="6" t="n"/>
      <c r="J21" s="6" t="n"/>
      <c r="K21" s="6" t="n"/>
      <c r="L21" s="6" t="n"/>
      <c r="M21" s="6" t="n"/>
      <c r="N21" s="6" t="n"/>
      <c r="O21" s="20">
        <f>IF(SUMPRODUCT(--ISNUMBER($G21:$N21),$G$4:$N$4)=0,"",ROUND(SUMPRODUCT($G21:$N21,$G$4:$N$4)/SUMPRODUCT(--ISNUMBER($G21:$N21),$G$4:$N$4),2))</f>
        <v/>
      </c>
    </row>
    <row r="22" ht="24" customHeight="1">
      <c r="A22" s="5" t="n"/>
      <c r="B22" s="5" t="n"/>
      <c r="C22" s="7" t="n"/>
      <c r="D22" s="16" t="n"/>
      <c r="E22" s="7" t="n"/>
      <c r="F22" s="19">
        <f>IF(OR(NOT(ISNUMBER($E22)),NOT(ISNUMBER($B$2))),"",IF($E22&lt;=$B$2,"Yes","No"))</f>
        <v/>
      </c>
      <c r="G22" s="6" t="n"/>
      <c r="H22" s="6" t="n"/>
      <c r="I22" s="6" t="n"/>
      <c r="J22" s="6" t="n"/>
      <c r="K22" s="6" t="n"/>
      <c r="L22" s="6" t="n"/>
      <c r="M22" s="6" t="n"/>
      <c r="N22" s="6" t="n"/>
      <c r="O22" s="20">
        <f>IF(SUMPRODUCT(--ISNUMBER($G22:$N22),$G$4:$N$4)=0,"",ROUND(SUMPRODUCT($G22:$N22,$G$4:$N$4)/SUMPRODUCT(--ISNUMBER($G22:$N22),$G$4:$N$4),2))</f>
        <v/>
      </c>
    </row>
    <row r="23" ht="24" customHeight="1">
      <c r="A23" s="5" t="n"/>
      <c r="B23" s="5" t="n"/>
      <c r="C23" s="7" t="n"/>
      <c r="D23" s="16" t="n"/>
      <c r="E23" s="7" t="n"/>
      <c r="F23" s="19">
        <f>IF(OR(NOT(ISNUMBER($E23)),NOT(ISNUMBER($B$2))),"",IF($E23&lt;=$B$2,"Yes","No"))</f>
        <v/>
      </c>
      <c r="G23" s="6" t="n"/>
      <c r="H23" s="6" t="n"/>
      <c r="I23" s="6" t="n"/>
      <c r="J23" s="6" t="n"/>
      <c r="K23" s="6" t="n"/>
      <c r="L23" s="6" t="n"/>
      <c r="M23" s="6" t="n"/>
      <c r="N23" s="6" t="n"/>
      <c r="O23" s="20">
        <f>IF(SUMPRODUCT(--ISNUMBER($G23:$N23),$G$4:$N$4)=0,"",ROUND(SUMPRODUCT($G23:$N23,$G$4:$N$4)/SUMPRODUCT(--ISNUMBER($G23:$N23),$G$4:$N$4),2))</f>
        <v/>
      </c>
    </row>
    <row r="24" ht="24" customHeight="1">
      <c r="A24" s="5" t="n"/>
      <c r="B24" s="5" t="n"/>
      <c r="C24" s="7" t="n"/>
      <c r="D24" s="16" t="n"/>
      <c r="E24" s="7" t="n"/>
      <c r="F24" s="19">
        <f>IF(OR(NOT(ISNUMBER($E24)),NOT(ISNUMBER($B$2))),"",IF($E24&lt;=$B$2,"Yes","No"))</f>
        <v/>
      </c>
      <c r="G24" s="6" t="n"/>
      <c r="H24" s="6" t="n"/>
      <c r="I24" s="6" t="n"/>
      <c r="J24" s="6" t="n"/>
      <c r="K24" s="6" t="n"/>
      <c r="L24" s="6" t="n"/>
      <c r="M24" s="6" t="n"/>
      <c r="N24" s="6" t="n"/>
      <c r="O24" s="20">
        <f>IF(SUMPRODUCT(--ISNUMBER($G24:$N24),$G$4:$N$4)=0,"",ROUND(SUMPRODUCT($G24:$N24,$G$4:$N$4)/SUMPRODUCT(--ISNUMBER($G24:$N24),$G$4:$N$4),2))</f>
        <v/>
      </c>
    </row>
    <row r="25" ht="24" customHeight="1">
      <c r="A25" s="5" t="n"/>
      <c r="B25" s="5" t="n"/>
      <c r="C25" s="7" t="n"/>
      <c r="D25" s="16" t="n"/>
      <c r="E25" s="7" t="n"/>
      <c r="F25" s="19">
        <f>IF(OR(NOT(ISNUMBER($E25)),NOT(ISNUMBER($B$2))),"",IF($E25&lt;=$B$2,"Yes","No"))</f>
        <v/>
      </c>
      <c r="G25" s="6" t="n"/>
      <c r="H25" s="6" t="n"/>
      <c r="I25" s="6" t="n"/>
      <c r="J25" s="6" t="n"/>
      <c r="K25" s="6" t="n"/>
      <c r="L25" s="6" t="n"/>
      <c r="M25" s="6" t="n"/>
      <c r="N25" s="6" t="n"/>
      <c r="O25" s="20">
        <f>IF(SUMPRODUCT(--ISNUMBER($G25:$N25),$G$4:$N$4)=0,"",ROUND(SUMPRODUCT($G25:$N25,$G$4:$N$4)/SUMPRODUCT(--ISNUMBER($G25:$N25),$G$4:$N$4),2))</f>
        <v/>
      </c>
    </row>
  </sheetData>
  <mergeCells count="1">
    <mergeCell ref="A1:O1"/>
  </mergeCells>
  <conditionalFormatting sqref="A6:O25">
    <cfRule type="expression" priority="1" dxfId="1" stopIfTrue="1">
      <formula>AND($A6&lt;&gt;"",ISNUMBER($B$2),$B$2&lt;TODAY(),$D6&lt;&gt;"No",NOT(ISNUMBER($E6)))</formula>
    </cfRule>
    <cfRule type="expression" priority="2" dxfId="2" stopIfTrue="1">
      <formula>AND($A6&lt;&gt;"",$D6="Pending",NOT(ISNUMBER($E6)))</formula>
    </cfRule>
  </conditionalFormatting>
  <dataValidations count="4">
    <dataValidation sqref="D6:D25" showDropDown="0" showInputMessage="0" showErrorMessage="1" allowBlank="1" errorTitle="Value not allowed" error="Pick a value from the list." type="list" errorStyle="stop">
      <formula1>"Yes,No,Pending"</formula1>
    </dataValidation>
    <dataValidation sqref="C6:C25" showDropDown="0" showInputMessage="0" showErrorMessage="1" allowBlank="1" errorTitle="Value not allowed" error="Enter a real date (e.g. Oct 20, 2026)." type="date" errorStyle="stop" operator="between">
      <formula1>36526</formula1>
      <formula2>73415</formula2>
    </dataValidation>
    <dataValidation sqref="E6:E25" showDropDown="0" showInputMessage="0" showErrorMessage="1" allowBlank="1" errorTitle="Value not allowed" error="Enter a real date (e.g. Oct 20, 2026)." type="date" errorStyle="stop" operator="between">
      <formula1>36526</formula1>
      <formula2>73415</formula2>
    </dataValidation>
    <dataValidation sqref="G6:N25" showDropDown="0" showInputMessage="0" showErrorMessage="1" allowBlank="1" errorTitle="Value not allowed" error="Enter a number within the allowed range." type="whole" errorStyle="stop" operator="between">
      <formula1>1</formula1>
      <formula2>5</formula2>
    </dataValidation>
  </dataValidations>
  <pageMargins left="0.4" right="0.4" top="0.5" bottom="0.5" header="0.2" footer="0.2"/>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A16"/>
  <sheetViews>
    <sheetView workbookViewId="0">
      <selection activeCell="A1" sqref="A1"/>
    </sheetView>
  </sheetViews>
  <sheetFormatPr baseColWidth="8" defaultRowHeight="15"/>
  <cols>
    <col width="100" customWidth="1" min="1" max="1"/>
  </cols>
  <sheetData>
    <row r="1" ht="28" customHeight="1">
      <c r="A1" s="21" t="inlineStr">
        <is>
          <t>How to use</t>
        </is>
      </c>
    </row>
    <row r="3" ht="30" customHeight="1">
      <c r="A3" s="22" t="inlineStr">
        <is>
          <t>This workbook is the request for proposal you send to several venues or hotels (or, with the same frame, to a DMC or an agency), and the grid you use to track and score their answers.</t>
        </is>
      </c>
    </row>
    <row r="4" ht="45" customHeight="1">
      <c r="A4" s="22" t="inlineStr">
        <is>
          <t>RFP tab: describe the organization, the event, the dates and your flexibility, the budget range, the contract terms you want flagged, and what each proposal must include. The timeline lists the dates you give bidders.</t>
        </is>
      </c>
    </row>
    <row r="5" ht="30" customHeight="1">
      <c r="A5" s="22" t="inlineStr">
        <is>
          <t>Expected attendance and Proposals due are used by the other tabs. Type the attendance as a number and the dates as real dates (Oct 20, 2026).</t>
        </is>
      </c>
    </row>
    <row r="6" ht="30" customHeight="1">
      <c r="A6" s="22" t="inlineStr">
        <is>
          <t>Evaluation criteria: edit the names and the weights. The weights must add up to 100%: the total turns red when they do not. Up to eight criteria; leave the unused ones empty.</t>
        </is>
      </c>
    </row>
    <row r="7" ht="30" customHeight="1">
      <c r="A7" s="22" t="inlineStr">
        <is>
          <t>Room block tab: one row per night, with the single and double rooms you need. Total rooms is calculated, and total room nights is at the top. A night turns red when the rooms exceed the expected attendance.</t>
        </is>
      </c>
    </row>
    <row r="8" ht="45" customHeight="1">
      <c r="A8" s="22" t="inlineStr">
        <is>
          <t>Function space tab: one row per session or function, with the day, the times, the setup, the number of attendees, and what you need in F&amp;B and AV. A row turns red when the attendees exceed the expected attendance.</t>
        </is>
      </c>
    </row>
    <row r="9" ht="30" customHeight="1">
      <c r="A9" s="22" t="inlineStr">
        <is>
          <t>Responses tab: one row per venue or vendor you sent the RFP to. Pick the intent to bid (Yes, No or Pending) and enter the date the proposal arrived.</t>
        </is>
      </c>
    </row>
    <row r="10" ht="45" customHeight="1">
      <c r="A10" s="22" t="inlineStr">
        <is>
          <t>On time? compares the date the proposal arrived with Proposals due on the RFP tab. A row turns red when the due date has passed, the vendor has not declined and no proposal has arrived. A row turns amber while the intent is still Pending and no proposal has arrived.</t>
        </is>
      </c>
    </row>
    <row r="11" ht="30" customHeight="1">
      <c r="A11" s="22" t="inlineStr">
        <is>
          <t>Score each proposal from 1 to 5 on each criterion, 5 being the best. The weighted score is the weighted average: each score times its weight, divided by the sum of the weights of the criteria you scored.</t>
        </is>
      </c>
    </row>
    <row r="12" ht="30" customHeight="1">
      <c r="A12" s="22" t="inlineStr">
        <is>
          <t>The preset criteria and weights are an example, not a standard: change them to fit your event.</t>
        </is>
      </c>
    </row>
    <row r="13" ht="30" customHeight="1">
      <c r="A13" s="22" t="inlineStr">
        <is>
          <t>The rows in the example tabs are made up: replace them with your own, and use the empty rows below for more.</t>
        </is>
      </c>
    </row>
    <row r="14" ht="22" customHeight="1">
      <c r="A14" s="23" t="inlineStr">
        <is>
          <t>The article that walks through the method: https://squena.com/blog/event-rfp-template?utm_source=modele-xlsx&amp;utm_medium=fichier&amp;utm_campaign=event-rfp-template</t>
        </is>
      </c>
    </row>
    <row r="16" ht="22" customHeight="1">
      <c r="A16" s="24" t="inlineStr">
        <is>
          <t>Template by Squena, the workspace for event organizers — squena.com</t>
        </is>
      </c>
    </row>
  </sheetData>
  <hyperlinks>
    <hyperlink xmlns:r="http://schemas.openxmlformats.org/officeDocument/2006/relationships" ref="A14" r:id="rId1"/>
    <hyperlink xmlns:r="http://schemas.openxmlformats.org/officeDocument/2006/relationships" ref="A16" r:id="rId2"/>
  </hyperlinks>
  <pageMargins left="0.4" right="0.4" top="0.5" bottom="0.5" header="0.2" footer="0.2"/>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Squena</dc:creator>
  <dc:title>Event request for proposal (RFP)</dc:title>
  <dc:language>en</dc:language>
  <dcterms:created xsi:type="dcterms:W3CDTF">2026-09-28T00:00:00Z</dcterms:created>
  <dcterms:modified xsi:type="dcterms:W3CDTF">2026-09-28T00:00:00Z</dcterms:modified>
  <cp:lastModifiedBy>Squena</cp:lastModifiedBy>
</cp:coreProperties>
</file>