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ancer" sheetId="1" state="visible" r:id="rId1"/>
    <sheet name="Répondre" sheetId="2" state="visible" r:id="rId2"/>
    <sheet name="Mode d'emploi" sheetId="3" state="visible" r:id="rId3"/>
  </sheets>
  <definedNames>
    <definedName name="_xlnm.Print_Titles" localSheetId="0">'Lancer'!$1:$1</definedName>
    <definedName name="_xlnm.Print_Area" localSheetId="0">'Lancer'!$A$1:$J$54</definedName>
    <definedName name="_xlnm.Print_Titles" localSheetId="1">'Répondre'!$1:$1</definedName>
    <definedName name="_xlnm.Print_Area" localSheetId="1">'Répondre'!$A$1:$E$33</definedName>
    <definedName name="_xlnm.Print_Titles" localSheetId="2">'Mode d''emploi'!$1:$1</definedName>
  </definedNames>
  <calcPr calcId="124519" fullCalcOnLoad="1"/>
</workbook>
</file>

<file path=xl/styles.xml><?xml version="1.0" encoding="utf-8"?>
<styleSheet xmlns="http://schemas.openxmlformats.org/spreadsheetml/2006/main">
  <numFmts count="1">
    <numFmt numFmtId="164" formatCode="dd/mm/yyyy"/>
  </numFmts>
  <fonts count="9">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i val="1"/>
      <color rgb="004A4763"/>
      <sz val="9"/>
    </font>
    <font>
      <name val="Calibri"/>
      <b val="1"/>
      <color rgb="00FFFFFF"/>
      <sz val="10"/>
    </font>
    <font>
      <name val="Calibri"/>
      <color rgb="004A4763"/>
      <sz val="10"/>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3">
    <border>
      <left/>
      <right/>
      <top/>
      <bottom/>
      <diagonal/>
    </border>
    <border>
      <left style="thin">
        <color rgb="00E0DCF0"/>
      </left>
      <right style="thin">
        <color rgb="00E0DCF0"/>
      </right>
      <top style="thin">
        <color rgb="00E0DCF0"/>
      </top>
      <bottom style="thin">
        <color rgb="00E0DCF0"/>
      </bottom>
    </border>
    <border>
      <top style="thin">
        <color rgb="000D0B1F"/>
      </top>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xf>
    <xf numFmtId="164" fontId="4" fillId="2" borderId="1" applyAlignment="1" pivotButton="0" quotePrefix="0" xfId="0">
      <alignment horizontal="center" vertical="center"/>
    </xf>
    <xf numFmtId="1" fontId="3" fillId="0" borderId="0" applyAlignment="1" pivotButton="0" quotePrefix="0" xfId="0">
      <alignment horizontal="center" vertical="center"/>
    </xf>
    <xf numFmtId="1" fontId="4" fillId="2" borderId="1" applyAlignment="1" pivotButton="0" quotePrefix="0" xfId="0">
      <alignment horizontal="center" vertical="center"/>
    </xf>
    <xf numFmtId="0" fontId="5" fillId="0" borderId="0" applyAlignment="1" pivotButton="0" quotePrefix="0" xfId="0">
      <alignment horizontal="left" vertical="center"/>
    </xf>
    <xf numFmtId="0" fontId="6" fillId="3" borderId="0" applyAlignment="1" pivotButton="0" quotePrefix="0" xfId="0">
      <alignment horizontal="center" vertical="center" wrapText="1"/>
    </xf>
    <xf numFmtId="0" fontId="4" fillId="2" borderId="1" applyAlignment="1" pivotButton="0" quotePrefix="0" xfId="0">
      <alignment horizontal="left" vertical="center" wrapText="1"/>
    </xf>
    <xf numFmtId="0" fontId="4" fillId="2" borderId="1" applyAlignment="1" pivotButton="0" quotePrefix="0" xfId="0">
      <alignment horizontal="center" vertical="center"/>
    </xf>
    <xf numFmtId="0" fontId="7" fillId="0" borderId="0" applyAlignment="1" pivotButton="0" quotePrefix="0" xfId="0">
      <alignment horizontal="center" vertical="center"/>
    </xf>
    <xf numFmtId="0" fontId="4" fillId="2" borderId="1" applyAlignment="1" pivotButton="0" quotePrefix="0" xfId="0">
      <alignment horizontal="left" vertical="center"/>
    </xf>
    <xf numFmtId="9" fontId="4" fillId="2" borderId="1" applyAlignment="1" pivotButton="0" quotePrefix="0" xfId="0">
      <alignment horizontal="center" vertical="center"/>
    </xf>
    <xf numFmtId="0" fontId="3" fillId="0" borderId="2" applyAlignment="1" pivotButton="0" quotePrefix="0" xfId="0">
      <alignment horizontal="left" vertical="center"/>
    </xf>
    <xf numFmtId="9" fontId="3" fillId="0" borderId="2" applyAlignment="1" pivotButton="0" quotePrefix="0" xfId="0">
      <alignment horizontal="center" vertical="center"/>
    </xf>
    <xf numFmtId="9" fontId="7" fillId="0" borderId="0" applyAlignment="1" pivotButton="0" quotePrefix="0" xfId="0">
      <alignment horizontal="center" vertical="center"/>
    </xf>
    <xf numFmtId="0" fontId="7" fillId="0" borderId="0" applyAlignment="1" pivotButton="0" quotePrefix="0" xfId="0">
      <alignment horizontal="left" vertical="center"/>
    </xf>
    <xf numFmtId="2" fontId="3" fillId="0" borderId="0" applyAlignment="1" pivotButton="0" quotePrefix="0" xfId="0">
      <alignment horizontal="center" vertical="center"/>
    </xf>
    <xf numFmtId="164" fontId="4" fillId="2" borderId="1" applyAlignment="1" pivotButton="0" quotePrefix="0" xfId="0">
      <alignment horizontal="left" vertical="center"/>
    </xf>
    <xf numFmtId="1" fontId="4" fillId="2" borderId="1" applyAlignment="1" pivotButton="0" quotePrefix="0" xfId="0">
      <alignment horizontal="left" vertical="center"/>
    </xf>
    <xf numFmtId="9" fontId="3" fillId="0" borderId="0" applyAlignment="1" pivotButton="0" quotePrefix="0" xfId="0">
      <alignment horizontal="left" vertical="center"/>
    </xf>
    <xf numFmtId="1" fontId="3" fillId="0" borderId="0" applyAlignment="1" pivotButton="0" quotePrefix="0" xfId="0">
      <alignment horizontal="left" vertical="center"/>
    </xf>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1" fillId="0" borderId="0" pivotButton="0" quotePrefix="0" xfId="0"/>
    <xf numFmtId="0" fontId="8" fillId="0" borderId="0" applyAlignment="1" pivotButton="0" quotePrefix="0" xfId="0">
      <alignment horizontal="left" vertical="center" wrapText="1"/>
    </xf>
    <xf numFmtId="0" fontId="5" fillId="0" borderId="0" pivotButton="0" quotePrefix="0" xfId="0"/>
  </cellXfs>
  <cellStyles count="1">
    <cellStyle name="Normal" xfId="0" builtinId="0" hidden="0"/>
  </cellStyles>
  <dxfs count="4">
    <dxf>
      <font>
        <name val="Calibri"/>
        <b val="1"/>
        <color rgb="008A3F06"/>
        <sz val="10"/>
      </font>
      <fill>
        <patternFill patternType="solid">
          <fgColor rgb="00FDF3E3"/>
          <bgColor rgb="00FDF3E3"/>
        </patternFill>
      </fill>
    </dxf>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
      <font>
        <name val="Calibri"/>
        <b val="1"/>
        <color rgb="00A11B11"/>
        <sz val="10"/>
      </font>
      <fill>
        <patternFill patternType="solid">
          <fgColor rgb="00FDECEB"/>
          <bgColor rgb="00FDEC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squena.com/fr/blog/appel-offres-evenementiel?utm_source=modele-xlsx&amp;utm_medium=fichier&amp;utm_campaign=appel-offres-evenementiel" TargetMode="External" Id="rId1" /><Relationship Type="http://schemas.openxmlformats.org/officeDocument/2006/relationships/hyperlink" Target="https://squena.com/fr/blog/appel-offres-evenementiel?utm_source=modele-xlsx&amp;utm_medium=fichier&amp;utm_campaign=appel-offres-evenementiel" TargetMode="External" Id="rId2" /></Relationships>
</file>

<file path=xl/worksheets/sheet1.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6" customWidth="1" min="1" max="1"/>
    <col width="22" customWidth="1" min="2" max="2"/>
    <col width="14" customWidth="1" min="3" max="3"/>
    <col width="14" customWidth="1" min="4" max="4"/>
    <col width="15" customWidth="1" min="5" max="5"/>
    <col width="14" customWidth="1" min="6" max="6"/>
    <col width="14" customWidth="1" min="7" max="7"/>
    <col width="14" customWidth="1" min="8" max="8"/>
    <col width="14" customWidth="1" min="9" max="9"/>
    <col width="14" customWidth="1" min="10" max="10"/>
  </cols>
  <sheetData>
    <row r="1" ht="28" customHeight="1">
      <c r="A1" s="1" t="inlineStr">
        <is>
          <t>Lancer un appel d'offres</t>
        </is>
      </c>
    </row>
    <row r="2" ht="22" customHeight="1">
      <c r="A2" s="2" t="inlineStr">
        <is>
          <t>Calendrier de la consultation</t>
        </is>
      </c>
    </row>
    <row r="3">
      <c r="A3" s="3" t="inlineStr">
        <is>
          <t>Envoi du brief</t>
        </is>
      </c>
      <c r="B3" s="4" t="n"/>
    </row>
    <row r="4">
      <c r="A4" s="3" t="inlineStr">
        <is>
          <t>Fin des questions</t>
        </is>
      </c>
      <c r="B4" s="4" t="n"/>
    </row>
    <row r="5">
      <c r="A5" s="3" t="inlineStr">
        <is>
          <t>Réponses aux questions</t>
        </is>
      </c>
      <c r="B5" s="4" t="n"/>
    </row>
    <row r="6">
      <c r="A6" s="3" t="inlineStr">
        <is>
          <t>Remise des offres</t>
        </is>
      </c>
      <c r="B6" s="4" t="n"/>
    </row>
    <row r="7">
      <c r="A7" s="3" t="inlineStr">
        <is>
          <t>Soutenances</t>
        </is>
      </c>
      <c r="B7" s="4" t="n"/>
    </row>
    <row r="8">
      <c r="A8" s="3" t="inlineStr">
        <is>
          <t>Choix</t>
        </is>
      </c>
      <c r="B8" s="4" t="n"/>
    </row>
    <row r="9">
      <c r="A9" s="3" t="inlineStr">
        <is>
          <t>Réponse aux non retenus</t>
        </is>
      </c>
      <c r="B9" s="4" t="n"/>
    </row>
    <row r="10">
      <c r="A10" s="3" t="inlineStr">
        <is>
          <t>Jours entre l'envoi et la remise</t>
        </is>
      </c>
      <c r="B10" s="5">
        <f>IF(AND(ISNUMBER($B$3),ISNUMBER($B$6)),$B$6-$B$3,"")</f>
        <v/>
      </c>
    </row>
    <row r="11">
      <c r="A11" s="3" t="inlineStr">
        <is>
          <t>Seuil d'alerte (jours)</t>
        </is>
      </c>
      <c r="B11" s="6" t="n">
        <v>21</v>
      </c>
      <c r="C11" s="7" t="inlineStr">
        <is>
          <t>Ambre sous ce seuil. 21 jours : la recommandation de LÉVÉNEMENT (trois semaines au moins), pas une règle.</t>
        </is>
      </c>
    </row>
    <row r="12" ht="8" customHeight="1"/>
    <row r="13" ht="22" customHeight="1">
      <c r="A13" s="2" t="inlineStr">
        <is>
          <t>Agences ou prestataires consultés</t>
        </is>
      </c>
    </row>
    <row r="14" ht="30" customHeight="1">
      <c r="A14" s="8" t="inlineStr">
        <is>
          <t>Nom</t>
        </is>
      </c>
      <c r="B14" s="8" t="inlineStr">
        <is>
          <t>Contact</t>
        </is>
      </c>
      <c r="C14" s="8" t="inlineStr">
        <is>
          <t>Invité le</t>
        </is>
      </c>
      <c r="D14" s="8" t="inlineStr">
        <is>
          <t>Participe</t>
        </is>
      </c>
      <c r="E14" s="8" t="inlineStr">
        <is>
          <t>Offre reçue le</t>
        </is>
      </c>
      <c r="F14" s="8" t="inlineStr">
        <is>
          <t>À l'heure ?</t>
        </is>
      </c>
    </row>
    <row r="15" ht="22" customHeight="1">
      <c r="A15" s="9" t="inlineStr">
        <is>
          <t>Agence Horizon</t>
        </is>
      </c>
      <c r="B15" s="9" t="inlineStr">
        <is>
          <t>Claire Martin</t>
        </is>
      </c>
      <c r="C15" s="4" t="n"/>
      <c r="D15" s="10" t="inlineStr">
        <is>
          <t>Oui</t>
        </is>
      </c>
      <c r="E15" s="4" t="n"/>
      <c r="F15" s="11">
        <f>IF(OR(NOT(ISNUMBER($E15)),NOT(ISNUMBER($B$6))),"",IF(INT($E15)&lt;=$B$6,"Oui","Non"))</f>
        <v/>
      </c>
    </row>
    <row r="16" ht="22" customHeight="1">
      <c r="A16" s="9" t="inlineStr">
        <is>
          <t>Studio Lanterne</t>
        </is>
      </c>
      <c r="B16" s="9" t="inlineStr">
        <is>
          <t>Paul Renaud</t>
        </is>
      </c>
      <c r="C16" s="4" t="n"/>
      <c r="D16" s="10" t="inlineStr">
        <is>
          <t>En attente</t>
        </is>
      </c>
      <c r="E16" s="4" t="n"/>
      <c r="F16" s="11">
        <f>IF(OR(NOT(ISNUMBER($E16)),NOT(ISNUMBER($B$6))),"",IF(INT($E16)&lt;=$B$6,"Oui","Non"))</f>
        <v/>
      </c>
    </row>
    <row r="17" ht="22" customHeight="1">
      <c r="A17" s="9" t="inlineStr">
        <is>
          <t>Atelier Cobalt</t>
        </is>
      </c>
      <c r="B17" s="9" t="inlineStr">
        <is>
          <t>Nadia Perrin</t>
        </is>
      </c>
      <c r="C17" s="4" t="n"/>
      <c r="D17" s="10" t="inlineStr">
        <is>
          <t>Non</t>
        </is>
      </c>
      <c r="E17" s="4" t="n"/>
      <c r="F17" s="11">
        <f>IF(OR(NOT(ISNUMBER($E17)),NOT(ISNUMBER($B$6))),"",IF(INT($E17)&lt;=$B$6,"Oui","Non"))</f>
        <v/>
      </c>
    </row>
    <row r="18" ht="22" customHeight="1">
      <c r="A18" s="9" t="n"/>
      <c r="B18" s="9" t="n"/>
      <c r="C18" s="4" t="n"/>
      <c r="D18" s="10" t="n"/>
      <c r="E18" s="4" t="n"/>
      <c r="F18" s="11">
        <f>IF(OR(NOT(ISNUMBER($E18)),NOT(ISNUMBER($B$6))),"",IF(INT($E18)&lt;=$B$6,"Oui","Non"))</f>
        <v/>
      </c>
    </row>
    <row r="19" ht="22" customHeight="1">
      <c r="A19" s="9" t="n"/>
      <c r="B19" s="9" t="n"/>
      <c r="C19" s="4" t="n"/>
      <c r="D19" s="10" t="n"/>
      <c r="E19" s="4" t="n"/>
      <c r="F19" s="11">
        <f>IF(OR(NOT(ISNUMBER($E19)),NOT(ISNUMBER($B$6))),"",IF(INT($E19)&lt;=$B$6,"Oui","Non"))</f>
        <v/>
      </c>
    </row>
    <row r="20" ht="22" customHeight="1">
      <c r="A20" s="9" t="n"/>
      <c r="B20" s="9" t="n"/>
      <c r="C20" s="4" t="n"/>
      <c r="D20" s="10" t="n"/>
      <c r="E20" s="4" t="n"/>
      <c r="F20" s="11">
        <f>IF(OR(NOT(ISNUMBER($E20)),NOT(ISNUMBER($B$6))),"",IF(INT($E20)&lt;=$B$6,"Oui","Non"))</f>
        <v/>
      </c>
    </row>
    <row r="21" ht="22" customHeight="1">
      <c r="A21" s="9" t="n"/>
      <c r="B21" s="9" t="n"/>
      <c r="C21" s="4" t="n"/>
      <c r="D21" s="10" t="n"/>
      <c r="E21" s="4" t="n"/>
      <c r="F21" s="11">
        <f>IF(OR(NOT(ISNUMBER($E21)),NOT(ISNUMBER($B$6))),"",IF(INT($E21)&lt;=$B$6,"Oui","Non"))</f>
        <v/>
      </c>
    </row>
    <row r="22" ht="22" customHeight="1">
      <c r="A22" s="9" t="n"/>
      <c r="B22" s="9" t="n"/>
      <c r="C22" s="4" t="n"/>
      <c r="D22" s="10" t="n"/>
      <c r="E22" s="4" t="n"/>
      <c r="F22" s="11">
        <f>IF(OR(NOT(ISNUMBER($E22)),NOT(ISNUMBER($B$6))),"",IF(INT($E22)&lt;=$B$6,"Oui","Non"))</f>
        <v/>
      </c>
    </row>
    <row r="23" ht="22" customHeight="1">
      <c r="A23" s="9" t="n"/>
      <c r="B23" s="9" t="n"/>
      <c r="C23" s="4" t="n"/>
      <c r="D23" s="10" t="n"/>
      <c r="E23" s="4" t="n"/>
      <c r="F23" s="11">
        <f>IF(OR(NOT(ISNUMBER($E23)),NOT(ISNUMBER($B$6))),"",IF(INT($E23)&lt;=$B$6,"Oui","Non"))</f>
        <v/>
      </c>
    </row>
    <row r="24" ht="22" customHeight="1">
      <c r="A24" s="9" t="n"/>
      <c r="B24" s="9" t="n"/>
      <c r="C24" s="4" t="n"/>
      <c r="D24" s="10" t="n"/>
      <c r="E24" s="4" t="n"/>
      <c r="F24" s="11">
        <f>IF(OR(NOT(ISNUMBER($E24)),NOT(ISNUMBER($B$6))),"",IF(INT($E24)&lt;=$B$6,"Oui","Non"))</f>
        <v/>
      </c>
    </row>
    <row r="25" ht="22" customHeight="1">
      <c r="A25" s="9" t="n"/>
      <c r="B25" s="9" t="n"/>
      <c r="C25" s="4" t="n"/>
      <c r="D25" s="10" t="n"/>
      <c r="E25" s="4" t="n"/>
      <c r="F25" s="11">
        <f>IF(OR(NOT(ISNUMBER($E25)),NOT(ISNUMBER($B$6))),"",IF(INT($E25)&lt;=$B$6,"Oui","Non"))</f>
        <v/>
      </c>
    </row>
    <row r="26" ht="22" customHeight="1">
      <c r="A26" s="9" t="n"/>
      <c r="B26" s="9" t="n"/>
      <c r="C26" s="4" t="n"/>
      <c r="D26" s="10" t="n"/>
      <c r="E26" s="4" t="n"/>
      <c r="F26" s="11">
        <f>IF(OR(NOT(ISNUMBER($E26)),NOT(ISNUMBER($B$6))),"",IF(INT($E26)&lt;=$B$6,"Oui","Non"))</f>
        <v/>
      </c>
    </row>
    <row r="27" ht="8" customHeight="1"/>
    <row r="28" ht="22" customHeight="1">
      <c r="A28" s="2" t="inlineStr">
        <is>
          <t>Critères et pondérations</t>
        </is>
      </c>
    </row>
    <row r="29">
      <c r="A29" s="8" t="inlineStr">
        <is>
          <t>Critère</t>
        </is>
      </c>
      <c r="B29" s="8" t="inlineStr">
        <is>
          <t>Pondération</t>
        </is>
      </c>
    </row>
    <row r="30">
      <c r="A30" s="12" t="inlineStr">
        <is>
          <t>Pertinence de l'idée</t>
        </is>
      </c>
      <c r="B30" s="13" t="n">
        <v>0.3</v>
      </c>
    </row>
    <row r="31">
      <c r="A31" s="12" t="inlineStr">
        <is>
          <t>Références</t>
        </is>
      </c>
      <c r="B31" s="13" t="n">
        <v>0.15</v>
      </c>
    </row>
    <row r="32">
      <c r="A32" s="12" t="inlineStr">
        <is>
          <t>Équipe proposée</t>
        </is>
      </c>
      <c r="B32" s="13" t="n">
        <v>0.15</v>
      </c>
    </row>
    <row r="33">
      <c r="A33" s="12" t="inlineStr">
        <is>
          <t>Prix</t>
        </is>
      </c>
      <c r="B33" s="13" t="n">
        <v>0.25</v>
      </c>
    </row>
    <row r="34">
      <c r="A34" s="12" t="inlineStr">
        <is>
          <t>Planning et méthode</t>
        </is>
      </c>
      <c r="B34" s="13" t="n">
        <v>0.15</v>
      </c>
    </row>
    <row r="35">
      <c r="A35" s="12" t="n"/>
      <c r="B35" s="13" t="n"/>
    </row>
    <row r="36">
      <c r="A36" s="12" t="n"/>
      <c r="B36" s="13" t="n"/>
    </row>
    <row r="37">
      <c r="A37" s="12" t="n"/>
      <c r="B37" s="13" t="n"/>
    </row>
    <row r="38">
      <c r="A38" s="14" t="inlineStr">
        <is>
          <t>Total (doit faire 100 %)</t>
        </is>
      </c>
      <c r="B38" s="15">
        <f>SUM(B30:B37)</f>
        <v/>
      </c>
    </row>
    <row r="39" ht="8" customHeight="1"/>
    <row r="40" ht="22" customHeight="1">
      <c r="A40" s="2" t="inlineStr">
        <is>
          <t>Notes de 1 à 5 par critère (5 = le meilleur)</t>
        </is>
      </c>
    </row>
    <row r="41">
      <c r="A41" s="3" t="inlineStr">
        <is>
          <t>Pondération</t>
        </is>
      </c>
      <c r="B41" s="16">
        <f>IF(ISNUMBER($B$30),$B$30,0)</f>
        <v/>
      </c>
      <c r="C41" s="16">
        <f>IF(ISNUMBER($B$31),$B$31,0)</f>
        <v/>
      </c>
      <c r="D41" s="16">
        <f>IF(ISNUMBER($B$32),$B$32,0)</f>
        <v/>
      </c>
      <c r="E41" s="16">
        <f>IF(ISNUMBER($B$33),$B$33,0)</f>
        <v/>
      </c>
      <c r="F41" s="16">
        <f>IF(ISNUMBER($B$34),$B$34,0)</f>
        <v/>
      </c>
      <c r="G41" s="16">
        <f>IF(ISNUMBER($B$35),$B$35,0)</f>
        <v/>
      </c>
      <c r="H41" s="16">
        <f>IF(ISNUMBER($B$36),$B$36,0)</f>
        <v/>
      </c>
      <c r="I41" s="16">
        <f>IF(ISNUMBER($B$37),$B$37,0)</f>
        <v/>
      </c>
    </row>
    <row r="42" ht="48" customHeight="1">
      <c r="A42" s="8" t="inlineStr">
        <is>
          <t>Agence ou prestataire</t>
        </is>
      </c>
      <c r="B42" s="8">
        <f>IF($A$30="","Critère 1",$A$30)</f>
        <v/>
      </c>
      <c r="C42" s="8">
        <f>IF($A$31="","Critère 2",$A$31)</f>
        <v/>
      </c>
      <c r="D42" s="8">
        <f>IF($A$32="","Critère 3",$A$32)</f>
        <v/>
      </c>
      <c r="E42" s="8">
        <f>IF($A$33="","Critère 4",$A$33)</f>
        <v/>
      </c>
      <c r="F42" s="8">
        <f>IF($A$34="","Critère 5",$A$34)</f>
        <v/>
      </c>
      <c r="G42" s="8">
        <f>IF($A$35="","Critère 6",$A$35)</f>
        <v/>
      </c>
      <c r="H42" s="8">
        <f>IF($A$36="","Critère 7",$A$36)</f>
        <v/>
      </c>
      <c r="I42" s="8">
        <f>IF($A$37="","Critère 8",$A$37)</f>
        <v/>
      </c>
      <c r="J42" s="8" t="inlineStr">
        <is>
          <t>Score pondéré (sur 5)</t>
        </is>
      </c>
    </row>
    <row r="43" ht="22" customHeight="1">
      <c r="A43" s="17">
        <f>IF($A15="","",$A15)</f>
        <v/>
      </c>
      <c r="B43" s="6" t="n">
        <v>4</v>
      </c>
      <c r="C43" s="6" t="n">
        <v>3</v>
      </c>
      <c r="D43" s="6" t="n">
        <v>5</v>
      </c>
      <c r="E43" s="6" t="n">
        <v>3</v>
      </c>
      <c r="F43" s="6" t="n">
        <v>4</v>
      </c>
      <c r="G43" s="6" t="n"/>
      <c r="H43" s="6" t="n"/>
      <c r="I43" s="6" t="n"/>
      <c r="J43" s="18">
        <f>IF(SUMPRODUCT(ISNUMBER($B43:$I43)*($B43:$I43&gt;=1)*($B43:$I43&lt;=5),$B$41:$I$41)=0,"",ROUND(SUMPRODUCT(ISNUMBER($B43:$I43)*($B43:$I43&gt;=1)*($B43:$I43&lt;=5),$B43:$I43,$B$41:$I$41)/SUMPRODUCT(ISNUMBER($B43:$I43)*($B43:$I43&gt;=1)*($B43:$I43&lt;=5),$B$41:$I$41),2))</f>
        <v/>
      </c>
    </row>
    <row r="44" ht="22" customHeight="1">
      <c r="A44" s="17">
        <f>IF($A16="","",$A16)</f>
        <v/>
      </c>
      <c r="B44" s="6" t="n">
        <v>3</v>
      </c>
      <c r="C44" s="6" t="n">
        <v>4</v>
      </c>
      <c r="D44" s="6" t="n">
        <v>3</v>
      </c>
      <c r="E44" s="6" t="n">
        <v>5</v>
      </c>
      <c r="F44" s="6" t="n">
        <v>3</v>
      </c>
      <c r="G44" s="6" t="n"/>
      <c r="H44" s="6" t="n"/>
      <c r="I44" s="6" t="n"/>
      <c r="J44" s="18">
        <f>IF(SUMPRODUCT(ISNUMBER($B44:$I44)*($B44:$I44&gt;=1)*($B44:$I44&lt;=5),$B$41:$I$41)=0,"",ROUND(SUMPRODUCT(ISNUMBER($B44:$I44)*($B44:$I44&gt;=1)*($B44:$I44&lt;=5),$B44:$I44,$B$41:$I$41)/SUMPRODUCT(ISNUMBER($B44:$I44)*($B44:$I44&gt;=1)*($B44:$I44&lt;=5),$B$41:$I$41),2))</f>
        <v/>
      </c>
    </row>
    <row r="45" ht="22" customHeight="1">
      <c r="A45" s="17">
        <f>IF($A17="","",$A17)</f>
        <v/>
      </c>
      <c r="B45" s="6" t="n"/>
      <c r="C45" s="6" t="n"/>
      <c r="D45" s="6" t="n"/>
      <c r="E45" s="6" t="n"/>
      <c r="F45" s="6" t="n"/>
      <c r="G45" s="6" t="n"/>
      <c r="H45" s="6" t="n"/>
      <c r="I45" s="6" t="n"/>
      <c r="J45" s="18">
        <f>IF(SUMPRODUCT(ISNUMBER($B45:$I45)*($B45:$I45&gt;=1)*($B45:$I45&lt;=5),$B$41:$I$41)=0,"",ROUND(SUMPRODUCT(ISNUMBER($B45:$I45)*($B45:$I45&gt;=1)*($B45:$I45&lt;=5),$B45:$I45,$B$41:$I$41)/SUMPRODUCT(ISNUMBER($B45:$I45)*($B45:$I45&gt;=1)*($B45:$I45&lt;=5),$B$41:$I$41),2))</f>
        <v/>
      </c>
    </row>
    <row r="46" ht="22" customHeight="1">
      <c r="A46" s="17">
        <f>IF($A18="","",$A18)</f>
        <v/>
      </c>
      <c r="B46" s="6" t="n"/>
      <c r="C46" s="6" t="n"/>
      <c r="D46" s="6" t="n"/>
      <c r="E46" s="6" t="n"/>
      <c r="F46" s="6" t="n"/>
      <c r="G46" s="6" t="n"/>
      <c r="H46" s="6" t="n"/>
      <c r="I46" s="6" t="n"/>
      <c r="J46" s="18">
        <f>IF(SUMPRODUCT(ISNUMBER($B46:$I46)*($B46:$I46&gt;=1)*($B46:$I46&lt;=5),$B$41:$I$41)=0,"",ROUND(SUMPRODUCT(ISNUMBER($B46:$I46)*($B46:$I46&gt;=1)*($B46:$I46&lt;=5),$B46:$I46,$B$41:$I$41)/SUMPRODUCT(ISNUMBER($B46:$I46)*($B46:$I46&gt;=1)*($B46:$I46&lt;=5),$B$41:$I$41),2))</f>
        <v/>
      </c>
    </row>
    <row r="47" ht="22" customHeight="1">
      <c r="A47" s="17">
        <f>IF($A19="","",$A19)</f>
        <v/>
      </c>
      <c r="B47" s="6" t="n"/>
      <c r="C47" s="6" t="n"/>
      <c r="D47" s="6" t="n"/>
      <c r="E47" s="6" t="n"/>
      <c r="F47" s="6" t="n"/>
      <c r="G47" s="6" t="n"/>
      <c r="H47" s="6" t="n"/>
      <c r="I47" s="6" t="n"/>
      <c r="J47" s="18">
        <f>IF(SUMPRODUCT(ISNUMBER($B47:$I47)*($B47:$I47&gt;=1)*($B47:$I47&lt;=5),$B$41:$I$41)=0,"",ROUND(SUMPRODUCT(ISNUMBER($B47:$I47)*($B47:$I47&gt;=1)*($B47:$I47&lt;=5),$B47:$I47,$B$41:$I$41)/SUMPRODUCT(ISNUMBER($B47:$I47)*($B47:$I47&gt;=1)*($B47:$I47&lt;=5),$B$41:$I$41),2))</f>
        <v/>
      </c>
    </row>
    <row r="48" ht="22" customHeight="1">
      <c r="A48" s="17">
        <f>IF($A20="","",$A20)</f>
        <v/>
      </c>
      <c r="B48" s="6" t="n"/>
      <c r="C48" s="6" t="n"/>
      <c r="D48" s="6" t="n"/>
      <c r="E48" s="6" t="n"/>
      <c r="F48" s="6" t="n"/>
      <c r="G48" s="6" t="n"/>
      <c r="H48" s="6" t="n"/>
      <c r="I48" s="6" t="n"/>
      <c r="J48" s="18">
        <f>IF(SUMPRODUCT(ISNUMBER($B48:$I48)*($B48:$I48&gt;=1)*($B48:$I48&lt;=5),$B$41:$I$41)=0,"",ROUND(SUMPRODUCT(ISNUMBER($B48:$I48)*($B48:$I48&gt;=1)*($B48:$I48&lt;=5),$B48:$I48,$B$41:$I$41)/SUMPRODUCT(ISNUMBER($B48:$I48)*($B48:$I48&gt;=1)*($B48:$I48&lt;=5),$B$41:$I$41),2))</f>
        <v/>
      </c>
    </row>
    <row r="49" ht="22" customHeight="1">
      <c r="A49" s="17">
        <f>IF($A21="","",$A21)</f>
        <v/>
      </c>
      <c r="B49" s="6" t="n"/>
      <c r="C49" s="6" t="n"/>
      <c r="D49" s="6" t="n"/>
      <c r="E49" s="6" t="n"/>
      <c r="F49" s="6" t="n"/>
      <c r="G49" s="6" t="n"/>
      <c r="H49" s="6" t="n"/>
      <c r="I49" s="6" t="n"/>
      <c r="J49" s="18">
        <f>IF(SUMPRODUCT(ISNUMBER($B49:$I49)*($B49:$I49&gt;=1)*($B49:$I49&lt;=5),$B$41:$I$41)=0,"",ROUND(SUMPRODUCT(ISNUMBER($B49:$I49)*($B49:$I49&gt;=1)*($B49:$I49&lt;=5),$B49:$I49,$B$41:$I$41)/SUMPRODUCT(ISNUMBER($B49:$I49)*($B49:$I49&gt;=1)*($B49:$I49&lt;=5),$B$41:$I$41),2))</f>
        <v/>
      </c>
    </row>
    <row r="50" ht="22" customHeight="1">
      <c r="A50" s="17">
        <f>IF($A22="","",$A22)</f>
        <v/>
      </c>
      <c r="B50" s="6" t="n"/>
      <c r="C50" s="6" t="n"/>
      <c r="D50" s="6" t="n"/>
      <c r="E50" s="6" t="n"/>
      <c r="F50" s="6" t="n"/>
      <c r="G50" s="6" t="n"/>
      <c r="H50" s="6" t="n"/>
      <c r="I50" s="6" t="n"/>
      <c r="J50" s="18">
        <f>IF(SUMPRODUCT(ISNUMBER($B50:$I50)*($B50:$I50&gt;=1)*($B50:$I50&lt;=5),$B$41:$I$41)=0,"",ROUND(SUMPRODUCT(ISNUMBER($B50:$I50)*($B50:$I50&gt;=1)*($B50:$I50&lt;=5),$B50:$I50,$B$41:$I$41)/SUMPRODUCT(ISNUMBER($B50:$I50)*($B50:$I50&gt;=1)*($B50:$I50&lt;=5),$B$41:$I$41),2))</f>
        <v/>
      </c>
    </row>
    <row r="51" ht="22" customHeight="1">
      <c r="A51" s="17">
        <f>IF($A23="","",$A23)</f>
        <v/>
      </c>
      <c r="B51" s="6" t="n"/>
      <c r="C51" s="6" t="n"/>
      <c r="D51" s="6" t="n"/>
      <c r="E51" s="6" t="n"/>
      <c r="F51" s="6" t="n"/>
      <c r="G51" s="6" t="n"/>
      <c r="H51" s="6" t="n"/>
      <c r="I51" s="6" t="n"/>
      <c r="J51" s="18">
        <f>IF(SUMPRODUCT(ISNUMBER($B51:$I51)*($B51:$I51&gt;=1)*($B51:$I51&lt;=5),$B$41:$I$41)=0,"",ROUND(SUMPRODUCT(ISNUMBER($B51:$I51)*($B51:$I51&gt;=1)*($B51:$I51&lt;=5),$B51:$I51,$B$41:$I$41)/SUMPRODUCT(ISNUMBER($B51:$I51)*($B51:$I51&gt;=1)*($B51:$I51&lt;=5),$B$41:$I$41),2))</f>
        <v/>
      </c>
    </row>
    <row r="52" ht="22" customHeight="1">
      <c r="A52" s="17">
        <f>IF($A24="","",$A24)</f>
        <v/>
      </c>
      <c r="B52" s="6" t="n"/>
      <c r="C52" s="6" t="n"/>
      <c r="D52" s="6" t="n"/>
      <c r="E52" s="6" t="n"/>
      <c r="F52" s="6" t="n"/>
      <c r="G52" s="6" t="n"/>
      <c r="H52" s="6" t="n"/>
      <c r="I52" s="6" t="n"/>
      <c r="J52" s="18">
        <f>IF(SUMPRODUCT(ISNUMBER($B52:$I52)*($B52:$I52&gt;=1)*($B52:$I52&lt;=5),$B$41:$I$41)=0,"",ROUND(SUMPRODUCT(ISNUMBER($B52:$I52)*($B52:$I52&gt;=1)*($B52:$I52&lt;=5),$B52:$I52,$B$41:$I$41)/SUMPRODUCT(ISNUMBER($B52:$I52)*($B52:$I52&gt;=1)*($B52:$I52&lt;=5),$B$41:$I$41),2))</f>
        <v/>
      </c>
    </row>
    <row r="53" ht="22" customHeight="1">
      <c r="A53" s="17">
        <f>IF($A25="","",$A25)</f>
        <v/>
      </c>
      <c r="B53" s="6" t="n"/>
      <c r="C53" s="6" t="n"/>
      <c r="D53" s="6" t="n"/>
      <c r="E53" s="6" t="n"/>
      <c r="F53" s="6" t="n"/>
      <c r="G53" s="6" t="n"/>
      <c r="H53" s="6" t="n"/>
      <c r="I53" s="6" t="n"/>
      <c r="J53" s="18">
        <f>IF(SUMPRODUCT(ISNUMBER($B53:$I53)*($B53:$I53&gt;=1)*($B53:$I53&lt;=5),$B$41:$I$41)=0,"",ROUND(SUMPRODUCT(ISNUMBER($B53:$I53)*($B53:$I53&gt;=1)*($B53:$I53&lt;=5),$B53:$I53,$B$41:$I$41)/SUMPRODUCT(ISNUMBER($B53:$I53)*($B53:$I53&gt;=1)*($B53:$I53&lt;=5),$B$41:$I$41),2))</f>
        <v/>
      </c>
    </row>
    <row r="54" ht="22" customHeight="1">
      <c r="A54" s="17">
        <f>IF($A26="","",$A26)</f>
        <v/>
      </c>
      <c r="B54" s="6" t="n"/>
      <c r="C54" s="6" t="n"/>
      <c r="D54" s="6" t="n"/>
      <c r="E54" s="6" t="n"/>
      <c r="F54" s="6" t="n"/>
      <c r="G54" s="6" t="n"/>
      <c r="H54" s="6" t="n"/>
      <c r="I54" s="6" t="n"/>
      <c r="J54" s="18">
        <f>IF(SUMPRODUCT(ISNUMBER($B54:$I54)*($B54:$I54&gt;=1)*($B54:$I54&lt;=5),$B$41:$I$41)=0,"",ROUND(SUMPRODUCT(ISNUMBER($B54:$I54)*($B54:$I54&gt;=1)*($B54:$I54&lt;=5),$B54:$I54,$B$41:$I$41)/SUMPRODUCT(ISNUMBER($B54:$I54)*($B54:$I54&gt;=1)*($B54:$I54&lt;=5),$B$41:$I$41),2))</f>
        <v/>
      </c>
    </row>
  </sheetData>
  <mergeCells count="6">
    <mergeCell ref="A1:J1"/>
    <mergeCell ref="A40:J40"/>
    <mergeCell ref="C11:J11"/>
    <mergeCell ref="A2:J2"/>
    <mergeCell ref="A28:J28"/>
    <mergeCell ref="A13:J13"/>
  </mergeCells>
  <conditionalFormatting sqref="B10">
    <cfRule type="expression" priority="1" dxfId="0" stopIfTrue="0">
      <formula>AND(ISNUMBER($B$10),ISNUMBER($B$11),$B$10&lt;$B$11)</formula>
    </cfRule>
  </conditionalFormatting>
  <conditionalFormatting sqref="A15:F26">
    <cfRule type="expression" priority="2" dxfId="1" stopIfTrue="1">
      <formula>AND($A15&lt;&gt;"",ISNUMBER($B$6),$B$6&lt;TODAY(),$D15&lt;&gt;"Non",NOT(ISNUMBER($E15)))</formula>
    </cfRule>
    <cfRule type="expression" priority="3" dxfId="2" stopIfTrue="1">
      <formula>AND($A15&lt;&gt;"",$D15="En attente",NOT(ISNUMBER($E15)))</formula>
    </cfRule>
  </conditionalFormatting>
  <conditionalFormatting sqref="A38:B38">
    <cfRule type="expression" priority="4" dxfId="3" stopIfTrue="0">
      <formula>ROUND(SUM($B$30:$B$37),2)&lt;&gt;1</formula>
    </cfRule>
  </conditionalFormatting>
  <conditionalFormatting sqref="B43:I54">
    <cfRule type="expression" priority="5" dxfId="1" stopIfTrue="0">
      <formula>AND(B43&lt;&gt;"",OR(NOT(ISNUMBER(B43)),B43&lt;1,B43&gt;5))</formula>
    </cfRule>
  </conditionalFormatting>
  <dataValidations count="7">
    <dataValidation sqref="B3:B9" showDropDown="0" showInputMessage="0" showErrorMessage="1" allowBlank="1" errorTitle="Valeur non prévue" error="Saisis une vraie date entre 2000 et 2099 (jj/mm/aaaa)." type="date" errorStyle="stop" operator="between">
      <formula1>36526</formula1>
      <formula2>73415</formula2>
    </dataValidation>
    <dataValidation sqref="B11" showDropDown="0" showInputMessage="0" showErrorMessage="1" allowBlank="1" errorTitle="Valeur non prévue" error="Saisis un nombre entier de 0 à 365." type="whole" errorStyle="stop" operator="between">
      <formula1>0</formula1>
      <formula2>365</formula2>
    </dataValidation>
    <dataValidation sqref="D15:D26" showDropDown="0" showInputMessage="0" showErrorMessage="1" allowBlank="1" errorTitle="Valeur non prévue" error="Choisis une valeur dans la liste." type="list" errorStyle="stop">
      <formula1>"Oui,Non,En attente"</formula1>
    </dataValidation>
    <dataValidation sqref="C15:C26" showDropDown="0" showInputMessage="0" showErrorMessage="1" allowBlank="1" errorTitle="Valeur non prévue" error="Saisis une vraie date entre 2000 et 2099 (jj/mm/aaaa)." type="date" errorStyle="stop" operator="between">
      <formula1>36526</formula1>
      <formula2>73415</formula2>
    </dataValidation>
    <dataValidation sqref="E15:E26" showDropDown="0" showInputMessage="0" showErrorMessage="1" allowBlank="1" errorTitle="Valeur non prévue" error="Saisis une vraie date entre 2000 et 2099 (jj/mm/aaaa)." type="date" errorStyle="stop" operator="between">
      <formula1>36526</formula1>
      <formula2>73415</formula2>
    </dataValidation>
    <dataValidation sqref="B30:B37" showDropDown="0" showInputMessage="0" showErrorMessage="1" allowBlank="1" errorTitle="Valeur non prévue" error="Saisis un pourcentage entre 0 % et 100 %." type="decimal" errorStyle="stop" operator="between">
      <formula1>0</formula1>
      <formula2>1</formula2>
    </dataValidation>
    <dataValidation sqref="B43:I54" showDropDown="0" showInputMessage="0" showErrorMessage="1" allowBlank="1" errorTitle="Valeur non prévue" error="Saisis un nombre entier de 1 à 5." type="whole" errorStyle="stop" operator="between">
      <formula1>1</formula1>
      <formula2>5</formula2>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58" customWidth="1" min="2" max="2"/>
    <col width="16" customWidth="1" min="3" max="3"/>
    <col width="14" customWidth="1" min="4" max="4"/>
    <col width="16" customWidth="1" min="5" max="5"/>
  </cols>
  <sheetData>
    <row r="1" ht="28" customHeight="1">
      <c r="A1" s="1" t="inlineStr">
        <is>
          <t>Répondre à un appel d'offres : y aller ou non, et les pièces</t>
        </is>
      </c>
    </row>
    <row r="2">
      <c r="A2" s="3" t="inlineStr">
        <is>
          <t>Remise des offres</t>
        </is>
      </c>
      <c r="B2" s="19" t="n"/>
    </row>
    <row r="3">
      <c r="A3" s="3" t="inlineStr">
        <is>
          <t>Alerte pièces : jours avant la remise</t>
        </is>
      </c>
      <c r="B3" s="20" t="n">
        <v>3</v>
      </c>
    </row>
    <row r="4">
      <c r="A4" s="3" t="inlineStr">
        <is>
          <t>Score « y aller » (part des Oui pondérés)</t>
        </is>
      </c>
      <c r="B4" s="21">
        <f>IF(SUM($D$9:$D$18)=0,"",SUMIFS($D$9:$D$18,$C$9:$C$18,"Oui")/SUM($D$9:$D$18))</f>
        <v/>
      </c>
    </row>
    <row r="5">
      <c r="A5" s="3" t="inlineStr">
        <is>
          <t>Critères encore inconnus</t>
        </is>
      </c>
      <c r="B5" s="22">
        <f>COUNTIFS($C$9:$C$18,"Inconnu")</f>
        <v/>
      </c>
    </row>
    <row r="6">
      <c r="A6" s="3" t="inlineStr">
        <is>
          <t>Pièces exigées pas prêtes</t>
        </is>
      </c>
      <c r="B6" s="22">
        <f>COUNTIFS($A$22:$A$33,"&lt;&gt;",$B$22:$B$33,"Oui",$E$22:$E$33,"&lt;&gt;Prête")</f>
        <v/>
      </c>
    </row>
    <row r="7" ht="8" customHeight="1"/>
    <row r="8" ht="30" customHeight="1">
      <c r="A8" s="8" t="inlineStr">
        <is>
          <t>Critère</t>
        </is>
      </c>
      <c r="B8" s="8" t="inlineStr">
        <is>
          <t>Ce qu'on regarde</t>
        </is>
      </c>
      <c r="C8" s="8" t="inlineStr">
        <is>
          <t>Réponse</t>
        </is>
      </c>
      <c r="D8" s="8" t="inlineStr">
        <is>
          <t>Poids (0 à 5)</t>
        </is>
      </c>
    </row>
    <row r="9" ht="30" customHeight="1">
      <c r="A9" s="23" t="inlineStr">
        <is>
          <t>Budget</t>
        </is>
      </c>
      <c r="B9" s="24" t="inlineStr">
        <is>
          <t>L'enveloppe annoncée couvre ce qu'on aurait à livrer.</t>
        </is>
      </c>
      <c r="C9" s="10" t="n"/>
      <c r="D9" s="6" t="n">
        <v>1</v>
      </c>
    </row>
    <row r="10" ht="30" customHeight="1">
      <c r="A10" s="23" t="inlineStr">
        <is>
          <t>Calendrier</t>
        </is>
      </c>
      <c r="B10" s="24" t="inlineStr">
        <is>
          <t>Le temps entre la remise et la date de l'événement permet de bien faire.</t>
        </is>
      </c>
      <c r="C10" s="10" t="n"/>
      <c r="D10" s="6" t="n">
        <v>1</v>
      </c>
    </row>
    <row r="11" ht="30" customHeight="1">
      <c r="A11" s="23" t="inlineStr">
        <is>
          <t>Références</t>
        </is>
      </c>
      <c r="B11" s="24" t="inlineStr">
        <is>
          <t>On a déjà fait un événement de ce type, de cette taille.</t>
        </is>
      </c>
      <c r="C11" s="10" t="n"/>
      <c r="D11" s="6" t="n">
        <v>1</v>
      </c>
    </row>
    <row r="12" ht="30" customHeight="1">
      <c r="A12" s="23" t="inlineStr">
        <is>
          <t>Équipe disponible</t>
        </is>
      </c>
      <c r="B12" s="24" t="inlineStr">
        <is>
          <t>Les bonnes personnes sont libres aux dates demandées.</t>
        </is>
      </c>
      <c r="C12" s="10" t="n"/>
      <c r="D12" s="6" t="n">
        <v>1</v>
      </c>
    </row>
    <row r="13" ht="30" customHeight="1">
      <c r="A13" s="23" t="inlineStr">
        <is>
          <t>Mode de choix</t>
        </is>
      </c>
      <c r="B13" s="24" t="inlineStr">
        <is>
          <t>Les critères et leur poids sont donnés, le décideur est connu.</t>
        </is>
      </c>
      <c r="C13" s="10" t="n"/>
      <c r="D13" s="6" t="n">
        <v>1</v>
      </c>
    </row>
    <row r="14" ht="30" customHeight="1">
      <c r="A14" s="23" t="inlineStr">
        <is>
          <t>Nombre d'agences consultées</t>
        </is>
      </c>
      <c r="B14" s="24" t="inlineStr">
        <is>
          <t>On sait combien d'agences concourent, et si l'une est déjà en place.</t>
        </is>
      </c>
      <c r="C14" s="10" t="n"/>
      <c r="D14" s="6" t="n">
        <v>1</v>
      </c>
    </row>
    <row r="15" ht="30" customHeight="1">
      <c r="A15" s="23" t="inlineStr">
        <is>
          <t>Rémunération de la proposition</t>
        </is>
      </c>
      <c r="B15" s="24" t="inlineStr">
        <is>
          <t>On sait si la proposition est payée ou non.</t>
        </is>
      </c>
      <c r="C15" s="10" t="n"/>
      <c r="D15" s="6" t="n">
        <v>1</v>
      </c>
    </row>
    <row r="16" ht="30" customHeight="1">
      <c r="A16" s="23" t="inlineStr">
        <is>
          <t>Charge de travail</t>
        </is>
      </c>
      <c r="B16" s="24" t="inlineStr">
        <is>
          <t>Le temps de préparation demandé est tenable.</t>
        </is>
      </c>
      <c r="C16" s="10" t="n"/>
      <c r="D16" s="6" t="n">
        <v>1</v>
      </c>
    </row>
    <row r="17" ht="24" customHeight="1">
      <c r="A17" s="9" t="n"/>
      <c r="B17" s="9" t="n"/>
      <c r="C17" s="10" t="n"/>
      <c r="D17" s="6" t="n"/>
    </row>
    <row r="18" ht="24" customHeight="1">
      <c r="A18" s="9" t="n"/>
      <c r="B18" s="9" t="n"/>
      <c r="C18" s="10" t="n"/>
      <c r="D18" s="6" t="n"/>
    </row>
    <row r="19" ht="8" customHeight="1"/>
    <row r="20" ht="22" customHeight="1">
      <c r="A20" s="2" t="inlineStr">
        <is>
          <t>Pièces à rendre</t>
        </is>
      </c>
    </row>
    <row r="21" ht="30" customHeight="1">
      <c r="A21" s="8" t="inlineStr">
        <is>
          <t>Pièce</t>
        </is>
      </c>
      <c r="B21" s="8" t="inlineStr">
        <is>
          <t>Exigée</t>
        </is>
      </c>
      <c r="C21" s="8" t="inlineStr">
        <is>
          <t>Responsable</t>
        </is>
      </c>
      <c r="D21" s="8" t="inlineStr">
        <is>
          <t>Prête le</t>
        </is>
      </c>
      <c r="E21" s="8" t="inlineStr">
        <is>
          <t>Statut</t>
        </is>
      </c>
    </row>
    <row r="22" ht="22" customHeight="1">
      <c r="A22" s="9" t="inlineStr">
        <is>
          <t>Présentation de l'agence</t>
        </is>
      </c>
      <c r="B22" s="10" t="inlineStr">
        <is>
          <t>Oui</t>
        </is>
      </c>
      <c r="C22" s="12" t="n"/>
      <c r="D22" s="4" t="n"/>
      <c r="E22" s="10" t="inlineStr">
        <is>
          <t>À faire</t>
        </is>
      </c>
    </row>
    <row r="23" ht="22" customHeight="1">
      <c r="A23" s="9" t="inlineStr">
        <is>
          <t>Références</t>
        </is>
      </c>
      <c r="B23" s="10" t="inlineStr">
        <is>
          <t>Oui</t>
        </is>
      </c>
      <c r="C23" s="12" t="n"/>
      <c r="D23" s="4" t="n"/>
      <c r="E23" s="10" t="inlineStr">
        <is>
          <t>À faire</t>
        </is>
      </c>
    </row>
    <row r="24" ht="22" customHeight="1">
      <c r="A24" s="9" t="inlineStr">
        <is>
          <t>Équipe proposée</t>
        </is>
      </c>
      <c r="B24" s="10" t="inlineStr">
        <is>
          <t>Oui</t>
        </is>
      </c>
      <c r="C24" s="12" t="n"/>
      <c r="D24" s="4" t="n"/>
      <c r="E24" s="10" t="inlineStr">
        <is>
          <t>À faire</t>
        </is>
      </c>
    </row>
    <row r="25" ht="22" customHeight="1">
      <c r="A25" s="9" t="inlineStr">
        <is>
          <t>Note créative</t>
        </is>
      </c>
      <c r="B25" s="10" t="inlineStr">
        <is>
          <t>Oui</t>
        </is>
      </c>
      <c r="C25" s="12" t="n"/>
      <c r="D25" s="4" t="n"/>
      <c r="E25" s="10" t="inlineStr">
        <is>
          <t>À faire</t>
        </is>
      </c>
    </row>
    <row r="26" ht="22" customHeight="1">
      <c r="A26" s="9" t="inlineStr">
        <is>
          <t>Budget détaillé</t>
        </is>
      </c>
      <c r="B26" s="10" t="inlineStr">
        <is>
          <t>Oui</t>
        </is>
      </c>
      <c r="C26" s="12" t="n"/>
      <c r="D26" s="4" t="n"/>
      <c r="E26" s="10" t="inlineStr">
        <is>
          <t>À faire</t>
        </is>
      </c>
    </row>
    <row r="27" ht="22" customHeight="1">
      <c r="A27" s="9" t="inlineStr">
        <is>
          <t>Planning</t>
        </is>
      </c>
      <c r="B27" s="10" t="inlineStr">
        <is>
          <t>Oui</t>
        </is>
      </c>
      <c r="C27" s="12" t="n"/>
      <c r="D27" s="4" t="n"/>
      <c r="E27" s="10" t="inlineStr">
        <is>
          <t>À faire</t>
        </is>
      </c>
    </row>
    <row r="28" ht="22" customHeight="1">
      <c r="A28" s="9" t="inlineStr">
        <is>
          <t>Pièces administratives demandées</t>
        </is>
      </c>
      <c r="B28" s="10" t="inlineStr">
        <is>
          <t>Oui</t>
        </is>
      </c>
      <c r="C28" s="12" t="n"/>
      <c r="D28" s="4" t="n"/>
      <c r="E28" s="10" t="inlineStr">
        <is>
          <t>À faire</t>
        </is>
      </c>
    </row>
    <row r="29" ht="22" customHeight="1">
      <c r="A29" s="9" t="inlineStr">
        <is>
          <t>Supports de soutenance</t>
        </is>
      </c>
      <c r="B29" s="10" t="inlineStr">
        <is>
          <t>Non</t>
        </is>
      </c>
      <c r="C29" s="12" t="n"/>
      <c r="D29" s="4" t="n"/>
      <c r="E29" s="10" t="inlineStr">
        <is>
          <t>À faire</t>
        </is>
      </c>
    </row>
    <row r="30" ht="22" customHeight="1">
      <c r="A30" s="9" t="n"/>
      <c r="B30" s="10" t="n"/>
      <c r="C30" s="12" t="n"/>
      <c r="D30" s="4" t="n"/>
      <c r="E30" s="10" t="n"/>
    </row>
    <row r="31" ht="22" customHeight="1">
      <c r="A31" s="9" t="n"/>
      <c r="B31" s="10" t="n"/>
      <c r="C31" s="12" t="n"/>
      <c r="D31" s="4" t="n"/>
      <c r="E31" s="10" t="n"/>
    </row>
    <row r="32" ht="22" customHeight="1">
      <c r="A32" s="9" t="n"/>
      <c r="B32" s="10" t="n"/>
      <c r="C32" s="12" t="n"/>
      <c r="D32" s="4" t="n"/>
      <c r="E32" s="10" t="n"/>
    </row>
    <row r="33" ht="22" customHeight="1">
      <c r="A33" s="9" t="n"/>
      <c r="B33" s="10" t="n"/>
      <c r="C33" s="12" t="n"/>
      <c r="D33" s="4" t="n"/>
      <c r="E33" s="10" t="n"/>
    </row>
  </sheetData>
  <mergeCells count="2">
    <mergeCell ref="A1:E1"/>
    <mergeCell ref="A20:E20"/>
  </mergeCells>
  <conditionalFormatting sqref="B5">
    <cfRule type="expression" priority="1" dxfId="0" stopIfTrue="0">
      <formula>$B$5&gt;0</formula>
    </cfRule>
  </conditionalFormatting>
  <conditionalFormatting sqref="A9:D18">
    <cfRule type="expression" priority="2" dxfId="2" stopIfTrue="0">
      <formula>$C9="Inconnu"</formula>
    </cfRule>
  </conditionalFormatting>
  <conditionalFormatting sqref="B6">
    <cfRule type="expression" priority="3" dxfId="0" stopIfTrue="0">
      <formula>$B$6&gt;0</formula>
    </cfRule>
  </conditionalFormatting>
  <conditionalFormatting sqref="A22:E33">
    <cfRule type="expression" priority="4" dxfId="1" stopIfTrue="1">
      <formula>AND($A22&lt;&gt;"",$B22="Oui",$E22&lt;&gt;"Prête",ISNUMBER($B$2),ISNUMBER($B$3),$B$2-TODAY()&lt;=$B$3)</formula>
    </cfRule>
  </conditionalFormatting>
  <dataValidations count="7">
    <dataValidation sqref="B2" showDropDown="0" showInputMessage="0" showErrorMessage="1" allowBlank="1" errorTitle="Valeur non prévue" error="Saisis une vraie date entre 2000 et 2099 (jj/mm/aaaa)." type="date" errorStyle="stop" operator="between">
      <formula1>36526</formula1>
      <formula2>73415</formula2>
    </dataValidation>
    <dataValidation sqref="B3" showDropDown="0" showInputMessage="0" showErrorMessage="1" allowBlank="1" errorTitle="Valeur non prévue" error="Saisis un nombre entier de 0 à 60." type="whole" errorStyle="stop" operator="between">
      <formula1>0</formula1>
      <formula2>60</formula2>
    </dataValidation>
    <dataValidation sqref="C9:C18" showDropDown="0" showInputMessage="0" showErrorMessage="1" allowBlank="1" errorTitle="Valeur non prévue" error="Choisis une valeur dans la liste." type="list" errorStyle="stop">
      <formula1>"Oui,Non,Inconnu"</formula1>
    </dataValidation>
    <dataValidation sqref="D9:D18" showDropDown="0" showInputMessage="0" showErrorMessage="1" allowBlank="1" errorTitle="Valeur non prévue" error="Saisis un nombre entier de 0 à 5." type="whole" errorStyle="stop" operator="between">
      <formula1>0</formula1>
      <formula2>5</formula2>
    </dataValidation>
    <dataValidation sqref="B22:B33" showDropDown="0" showInputMessage="0" showErrorMessage="1" allowBlank="1" errorTitle="Valeur non prévue" error="Choisis une valeur dans la liste." type="list" errorStyle="stop">
      <formula1>"Oui,Non"</formula1>
    </dataValidation>
    <dataValidation sqref="D22:D33" showDropDown="0" showInputMessage="0" showErrorMessage="1" allowBlank="1" errorTitle="Valeur non prévue" error="Saisis une vraie date entre 2000 et 2099 (jj/mm/aaaa)." type="date" errorStyle="stop" operator="between">
      <formula1>36526</formula1>
      <formula2>73415</formula2>
    </dataValidation>
    <dataValidation sqref="E22:E33" showDropDown="0" showInputMessage="0" showErrorMessage="1" allowBlank="1" errorTitle="Valeur non prévue" error="Choisis une valeur dans la liste." type="list" errorStyle="stop">
      <formula1>"À faire,En cours,Prête"</formula1>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18"/>
  <sheetViews>
    <sheetView workbookViewId="0">
      <selection activeCell="A1" sqref="A1"/>
    </sheetView>
  </sheetViews>
  <sheetFormatPr baseColWidth="8" defaultRowHeight="15"/>
  <cols>
    <col width="100" customWidth="1" min="1" max="1"/>
  </cols>
  <sheetData>
    <row r="1" ht="28" customHeight="1">
      <c r="A1" s="25" t="inlineStr">
        <is>
          <t>Mode d'emploi</t>
        </is>
      </c>
    </row>
    <row r="3" ht="30" customHeight="1">
      <c r="A3" s="24" t="inlineStr">
        <is>
          <t>Ce classeur sert aux deux côtés d'un appel d'offres événementiel : l'onglet Lancer au donneur d'ordre qui consulte des agences, l'onglet Répondre à l'agence qui décide d'y aller et prépare sa réponse.</t>
        </is>
      </c>
    </row>
    <row r="4" ht="30" customHeight="1">
      <c r="A4" s="24" t="inlineStr">
        <is>
          <t>Pour le contenu du brief lui-même, voir le modèle de brief événementiel. Ce classeur ne liste aucun appel d'offres.</t>
        </is>
      </c>
    </row>
    <row r="5" ht="30" customHeight="1">
      <c r="A5" s="24" t="inlineStr">
        <is>
          <t>Lancer, calendrier : saisis les sept dates en chiffres (jj/mm/aaaa). Les jours entre l'envoi du brief et la remise des offres se calculent.</t>
        </is>
      </c>
    </row>
    <row r="6" ht="30" customHeight="1">
      <c r="A6" s="24" t="inlineStr">
        <is>
          <t>Le seuil d'alerte est réglable (21 jours au départ). Au-dessous, le nombre passe en ambre. 21 jours est la recommandation de LÉVÉNEMENT (trois semaines au moins), pas une règle.</t>
        </is>
      </c>
    </row>
    <row r="7" ht="30" customHeight="1">
      <c r="A7" s="24" t="inlineStr">
        <is>
          <t>Agences consultées : une ligne par agence. Participe : Oui, Non ou En attente. À l'heure ? compare l'offre reçue à la remise des offres.</t>
        </is>
      </c>
    </row>
    <row r="8" ht="30" customHeight="1">
      <c r="A8" s="24" t="inlineStr">
        <is>
          <t>Une ligne passe en rouge quand la remise est passée, que l'agence ne s'est pas retirée et qu'aucune offre n'est arrivée. Elle passe en ambre tant que l'agence est En attente et sans offre.</t>
        </is>
      </c>
    </row>
    <row r="9" ht="30" customHeight="1">
      <c r="A9" s="24" t="inlineStr">
        <is>
          <t>Critères et pondérations : le total doit faire 100 % ; il passe en rouge sinon. Huit critères au plus, laisse vides ceux dont tu n'as pas besoin. Les critères et leur poids de départ sont un exemple.</t>
        </is>
      </c>
    </row>
    <row r="10" ht="30" customHeight="1">
      <c r="A10" s="24" t="inlineStr">
        <is>
          <t>Notes : donne de 1 à 5 par critère (5 = le meilleur). Le score pondéré est la moyenne pondérée des critères notés : chaque note multipliée par son poids, divisée par la somme des poids des critères notés.</t>
        </is>
      </c>
    </row>
    <row r="11" ht="30" customHeight="1">
      <c r="A11" s="24" t="inlineStr">
        <is>
          <t>Répondre : pour chaque critère, réponds Oui, Non ou Inconnu, et donne un poids de 0 à 5. Le score « y aller » est la part du poids qui est en Oui. Tant qu'un critère est Inconnu, la ligne passe en ambre.</t>
        </is>
      </c>
    </row>
    <row r="12" ht="30" customHeight="1">
      <c r="A12" s="24" t="inlineStr">
        <is>
          <t>Pièces à rendre : une ligne par pièce, avec son responsable, la date à laquelle elle sera prête et son statut. Saisis la date de remise des offres en haut de l'onglet.</t>
        </is>
      </c>
    </row>
    <row r="13" ht="30" customHeight="1">
      <c r="A13" s="24" t="inlineStr">
        <is>
          <t>Une pièce exigée qui n'est pas Prête passe en rouge quand la remise est dans 3 jours ou moins (réglable en haut de l'onglet), ou dépassée.</t>
        </is>
      </c>
    </row>
    <row r="14" ht="30" customHeight="1">
      <c r="A14" s="24" t="inlineStr">
        <is>
          <t>Pour ajouter des lignes, utilise les lignes vides ; pour en ajouter plus, copie une ligne et insère-la au milieu du tableau, au-dessus de sa dernière ligne.</t>
        </is>
      </c>
    </row>
    <row r="15" ht="30" customHeight="1">
      <c r="A15" s="24" t="inlineStr">
        <is>
          <t>Ce classeur aide à conduire une consultation ; pour un marché public, vérifie les règles et les seuils à la date du jour sur une source officielle.</t>
        </is>
      </c>
    </row>
    <row r="16" ht="22" customHeight="1">
      <c r="A16" s="26" t="inlineStr">
        <is>
          <t>L'article qui détaille la méthode : https://squena.com/fr/blog/appel-offres-evenementiel?utm_source=modele-xlsx&amp;utm_medium=fichier&amp;utm_campaign=appel-offres-evenementiel</t>
        </is>
      </c>
    </row>
    <row r="18" ht="22" customHeight="1">
      <c r="A18" s="27" t="inlineStr">
        <is>
          <t>Modèle offert par Squena, l'espace de travail des organisateurs d'événements — squena.com</t>
        </is>
      </c>
    </row>
  </sheetData>
  <hyperlinks>
    <hyperlink xmlns:r="http://schemas.openxmlformats.org/officeDocument/2006/relationships" ref="A16" r:id="rId1"/>
    <hyperlink xmlns:r="http://schemas.openxmlformats.org/officeDocument/2006/relationships" ref="A18"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Lancer un appel d'offres</dc:title>
  <dc:language>fr-FR</dc:language>
  <dcterms:created xsi:type="dcterms:W3CDTF">2026-09-28T00:00:00Z</dcterms:created>
  <dcterms:modified xsi:type="dcterms:W3CDTF">2026-09-28T00:00:00Z</dcterms:modified>
  <cp:lastModifiedBy>Squena</cp:lastModifiedBy>
</cp:coreProperties>
</file>